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3"/>
  <workbookPr defaultThemeVersion="166925"/>
  <mc:AlternateContent xmlns:mc="http://schemas.openxmlformats.org/markup-compatibility/2006">
    <mc:Choice Requires="x15">
      <x15ac:absPath xmlns:x15ac="http://schemas.microsoft.com/office/spreadsheetml/2010/11/ac" url="\\10.254.6.31\ds_d006\推進班\予防接種関係\03_各予防接種について\10_インフルエンザ.コロナ\R8\03_配付関係(実施方針・予診票・説明書）\"/>
    </mc:Choice>
  </mc:AlternateContent>
  <xr:revisionPtr revIDLastSave="0" documentId="13_ncr:1_{C99C34BF-ED0B-4252-9E87-FA634C8CDDB5}" xr6:coauthVersionLast="36" xr6:coauthVersionMax="36" xr10:uidLastSave="{00000000-0000-0000-0000-000000000000}"/>
  <bookViews>
    <workbookView xWindow="0" yWindow="0" windowWidth="12450" windowHeight="8640" xr2:uid="{F4FE6A27-F1F1-4941-A65E-BAAB5887E667}"/>
  </bookViews>
  <sheets>
    <sheet name="標準様式3" sheetId="5" r:id="rId1"/>
  </sheets>
  <externalReferences>
    <externalReference r:id="rId2"/>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49" i="5" l="1"/>
  <c r="O49" i="5"/>
  <c r="G36" i="5"/>
  <c r="L32" i="5"/>
  <c r="Q32" i="5" s="1"/>
  <c r="S31" i="5"/>
  <c r="AC31" i="5" s="1"/>
  <c r="Q31" i="5"/>
  <c r="G31" i="5"/>
  <c r="AK31" i="5" s="1"/>
  <c r="S30" i="5"/>
  <c r="AA30" i="5" s="1"/>
  <c r="G30" i="5"/>
  <c r="AK30" i="5" s="1"/>
  <c r="AK29" i="5"/>
  <c r="S29" i="5"/>
  <c r="AC29" i="5" s="1"/>
  <c r="Q29" i="5"/>
  <c r="G29" i="5"/>
  <c r="S28" i="5"/>
  <c r="AA28" i="5" s="1"/>
  <c r="G28" i="5"/>
  <c r="AK28" i="5" s="1"/>
  <c r="AK27" i="5"/>
  <c r="AC27" i="5"/>
  <c r="AA27" i="5"/>
  <c r="Q27" i="5"/>
  <c r="AK26" i="5"/>
  <c r="S26" i="5"/>
  <c r="AC26" i="5" s="1"/>
  <c r="Q26" i="5"/>
  <c r="G26" i="5"/>
  <c r="S25" i="5"/>
  <c r="AA25" i="5" s="1"/>
  <c r="G25" i="5"/>
  <c r="AK25" i="5" s="1"/>
  <c r="AK24" i="5"/>
  <c r="AC24" i="5"/>
  <c r="AA24" i="5"/>
  <c r="Q24" i="5"/>
  <c r="AK23" i="5"/>
  <c r="S23" i="5"/>
  <c r="AC23" i="5" s="1"/>
  <c r="Q23" i="5"/>
  <c r="G23" i="5"/>
  <c r="S22" i="5"/>
  <c r="AA22" i="5" s="1"/>
  <c r="G22" i="5"/>
  <c r="AK22" i="5" s="1"/>
  <c r="AK21" i="5"/>
  <c r="AC21" i="5"/>
  <c r="AA21" i="5"/>
  <c r="Q21" i="5"/>
  <c r="AK20" i="5"/>
  <c r="S20" i="5"/>
  <c r="AC20" i="5" s="1"/>
  <c r="Q20" i="5"/>
  <c r="G20" i="5"/>
  <c r="S19" i="5"/>
  <c r="AA19" i="5" s="1"/>
  <c r="G19" i="5"/>
  <c r="AK19" i="5" s="1"/>
  <c r="AK18" i="5"/>
  <c r="AC18" i="5"/>
  <c r="AA18" i="5"/>
  <c r="Q18" i="5"/>
  <c r="AK17" i="5"/>
  <c r="S17" i="5"/>
  <c r="AC17" i="5" s="1"/>
  <c r="Q17" i="5"/>
  <c r="G17" i="5"/>
  <c r="S16" i="5"/>
  <c r="AA16" i="5" s="1"/>
  <c r="G16" i="5"/>
  <c r="AK16" i="5" s="1"/>
  <c r="AK15" i="5"/>
  <c r="AC15" i="5"/>
  <c r="AA15" i="5"/>
  <c r="Q15" i="5"/>
  <c r="T13" i="5"/>
  <c r="AC16" i="5" l="1"/>
  <c r="AC28" i="5"/>
  <c r="AC25" i="5"/>
  <c r="AC22" i="5"/>
  <c r="AC19" i="5"/>
  <c r="AC30" i="5"/>
  <c r="Q16" i="5"/>
  <c r="AA17" i="5"/>
  <c r="Q19" i="5"/>
  <c r="AA20" i="5"/>
  <c r="Q22" i="5"/>
  <c r="AA23" i="5"/>
  <c r="Q25" i="5"/>
  <c r="AA26" i="5"/>
  <c r="Q28" i="5"/>
  <c r="AA29" i="5"/>
  <c r="Q30" i="5"/>
  <c r="AA31" i="5"/>
  <c r="AC32" i="5" l="1"/>
  <c r="P11" i="5" s="1"/>
  <c r="AK32" i="5"/>
</calcChain>
</file>

<file path=xl/sharedStrings.xml><?xml version="1.0" encoding="utf-8"?>
<sst xmlns="http://schemas.openxmlformats.org/spreadsheetml/2006/main" count="71" uniqueCount="58">
  <si>
    <t>秋 田 県 広 域 予 防 接 種</t>
    <rPh sb="0" eb="1">
      <t>アキ</t>
    </rPh>
    <rPh sb="2" eb="3">
      <t>タ</t>
    </rPh>
    <rPh sb="4" eb="5">
      <t>ケン</t>
    </rPh>
    <rPh sb="6" eb="7">
      <t>ヒロシ</t>
    </rPh>
    <rPh sb="8" eb="9">
      <t>イキ</t>
    </rPh>
    <rPh sb="10" eb="11">
      <t>ヨ</t>
    </rPh>
    <rPh sb="12" eb="13">
      <t>ボウ</t>
    </rPh>
    <rPh sb="14" eb="15">
      <t>セッ</t>
    </rPh>
    <rPh sb="16" eb="17">
      <t>タネ</t>
    </rPh>
    <phoneticPr fontId="4"/>
  </si>
  <si>
    <t>実施報告書　兼　請求書</t>
    <rPh sb="0" eb="2">
      <t>ジッシ</t>
    </rPh>
    <rPh sb="2" eb="5">
      <t>ホウコクショ</t>
    </rPh>
    <rPh sb="6" eb="7">
      <t>ケン</t>
    </rPh>
    <rPh sb="8" eb="11">
      <t>セイキュウショ</t>
    </rPh>
    <phoneticPr fontId="4"/>
  </si>
  <si>
    <t>令和</t>
    <rPh sb="0" eb="2">
      <t>レイワ</t>
    </rPh>
    <phoneticPr fontId="4"/>
  </si>
  <si>
    <t>年</t>
    <rPh sb="0" eb="1">
      <t>ネン</t>
    </rPh>
    <phoneticPr fontId="4"/>
  </si>
  <si>
    <t>月</t>
    <rPh sb="0" eb="1">
      <t>ガツ</t>
    </rPh>
    <phoneticPr fontId="4"/>
  </si>
  <si>
    <t>日</t>
    <rPh sb="0" eb="1">
      <t>ヒ</t>
    </rPh>
    <phoneticPr fontId="4"/>
  </si>
  <si>
    <t>（宛先）</t>
  </si>
  <si>
    <t>大仙市長　様</t>
  </si>
  <si>
    <t>医療機関名</t>
    <rPh sb="0" eb="5">
      <t>イリョウキカンメイ</t>
    </rPh>
    <phoneticPr fontId="4"/>
  </si>
  <si>
    <t>：</t>
  </si>
  <si>
    <t>所在地</t>
    <rPh sb="0" eb="1">
      <t>トコロ</t>
    </rPh>
    <rPh sb="1" eb="2">
      <t>ザイ</t>
    </rPh>
    <rPh sb="2" eb="3">
      <t>チ</t>
    </rPh>
    <phoneticPr fontId="4"/>
  </si>
  <si>
    <t>氏名</t>
    <rPh sb="0" eb="1">
      <t>シ</t>
    </rPh>
    <rPh sb="1" eb="2">
      <t>メイ</t>
    </rPh>
    <phoneticPr fontId="4"/>
  </si>
  <si>
    <t>印</t>
    <rPh sb="0" eb="1">
      <t>イン</t>
    </rPh>
    <phoneticPr fontId="4"/>
  </si>
  <si>
    <t>定期予防接種にかかる</t>
    <rPh sb="0" eb="2">
      <t>テイキ</t>
    </rPh>
    <rPh sb="2" eb="4">
      <t>ヨボウ</t>
    </rPh>
    <rPh sb="4" eb="6">
      <t>セッシュ</t>
    </rPh>
    <phoneticPr fontId="4" alignment="distributed"/>
  </si>
  <si>
    <t>月分</t>
    <rPh sb="0" eb="2">
      <t>ガツブン</t>
    </rPh>
    <phoneticPr fontId="4" alignment="distributed"/>
  </si>
  <si>
    <t>の委託料として、次のとおり請求します。</t>
    <rPh sb="1" eb="4">
      <t>イタクリョウ</t>
    </rPh>
    <rPh sb="8" eb="9">
      <t>ツギ</t>
    </rPh>
    <rPh sb="13" eb="15">
      <t>セイキュウ</t>
    </rPh>
    <phoneticPr fontId="4" alignment="distributed"/>
  </si>
  <si>
    <t>請求金額</t>
    <rPh sb="0" eb="2">
      <t>セイキュウ</t>
    </rPh>
    <rPh sb="2" eb="4">
      <t>キンガク</t>
    </rPh>
    <phoneticPr fontId="4"/>
  </si>
  <si>
    <t>円</t>
    <rPh sb="0" eb="1">
      <t>エン</t>
    </rPh>
    <phoneticPr fontId="4"/>
  </si>
  <si>
    <t>【 内　訳 】</t>
    <rPh sb="2" eb="3">
      <t>ウチ</t>
    </rPh>
    <rPh sb="4" eb="5">
      <t>ヤク</t>
    </rPh>
    <phoneticPr fontId="4"/>
  </si>
  <si>
    <r>
      <t>種　類</t>
    </r>
    <r>
      <rPr>
        <b/>
        <sz val="11"/>
        <rFont val="ＭＳ Ｐ明朝"/>
        <family val="1"/>
        <charset val="128"/>
      </rPr>
      <t>（B類）</t>
    </r>
    <rPh sb="0" eb="1">
      <t>タネ</t>
    </rPh>
    <rPh sb="2" eb="3">
      <t>ルイ</t>
    </rPh>
    <rPh sb="5" eb="6">
      <t>ルイ</t>
    </rPh>
    <phoneticPr fontId="4"/>
  </si>
  <si>
    <t>区　分</t>
    <rPh sb="0" eb="1">
      <t>ク</t>
    </rPh>
    <rPh sb="2" eb="3">
      <t>ブン</t>
    </rPh>
    <phoneticPr fontId="4"/>
  </si>
  <si>
    <t>件　数（人）　(A)</t>
    <rPh sb="0" eb="1">
      <t>ケン</t>
    </rPh>
    <rPh sb="2" eb="3">
      <t>カズ</t>
    </rPh>
    <rPh sb="4" eb="5">
      <t>ニン</t>
    </rPh>
    <phoneticPr fontId="4" alignment="distributed"/>
  </si>
  <si>
    <t>単　価　(B)</t>
    <rPh sb="0" eb="1">
      <t>タン</t>
    </rPh>
    <rPh sb="2" eb="3">
      <t>アタイ</t>
    </rPh>
    <phoneticPr fontId="4" alignment="distributed"/>
  </si>
  <si>
    <t>金　額　(A)×(B)</t>
    <rPh sb="0" eb="1">
      <t>コン</t>
    </rPh>
    <rPh sb="2" eb="3">
      <t>ガク</t>
    </rPh>
    <phoneticPr fontId="4" alignment="distributed"/>
  </si>
  <si>
    <t>インフルエンザ
（高齢者）</t>
  </si>
  <si>
    <t>実費徴収免除者</t>
    <rPh sb="0" eb="2">
      <t>ジッピ</t>
    </rPh>
    <rPh sb="2" eb="4">
      <t>チョウシュウ</t>
    </rPh>
    <rPh sb="4" eb="7">
      <t>メンジョシャ</t>
    </rPh>
    <phoneticPr fontId="4"/>
  </si>
  <si>
    <t>高齢者用肺炎球菌</t>
    <rPh sb="0" eb="3">
      <t>コウレイシャ</t>
    </rPh>
    <rPh sb="3" eb="4">
      <t>ヨウ</t>
    </rPh>
    <rPh sb="4" eb="6">
      <t>ハイエン</t>
    </rPh>
    <rPh sb="6" eb="8">
      <t>キュウキン</t>
    </rPh>
    <phoneticPr fontId="4"/>
  </si>
  <si>
    <t>新型コロナウイルス感染症</t>
    <rPh sb="0" eb="2">
      <t>シンガタ</t>
    </rPh>
    <rPh sb="9" eb="12">
      <t>カンセンショウ</t>
    </rPh>
    <phoneticPr fontId="4"/>
  </si>
  <si>
    <t>　帯状疱疹</t>
    <rPh sb="1" eb="3">
      <t>タイジョウ</t>
    </rPh>
    <rPh sb="3" eb="5">
      <t>ホウシン</t>
    </rPh>
    <phoneticPr fontId="4"/>
  </si>
  <si>
    <t>組
換
え</t>
    <rPh sb="0" eb="1">
      <t>グミ</t>
    </rPh>
    <rPh sb="2" eb="3">
      <t>カン</t>
    </rPh>
    <phoneticPr fontId="4"/>
  </si>
  <si>
    <t>生
ワ
ク</t>
    <rPh sb="0" eb="1">
      <t>ナマ</t>
    </rPh>
    <phoneticPr fontId="4"/>
  </si>
  <si>
    <t>予　　診　　料</t>
  </si>
  <si>
    <t>合　　　　　　　計</t>
    <rPh sb="0" eb="1">
      <t>ゴウ</t>
    </rPh>
    <rPh sb="8" eb="9">
      <t>ケイ</t>
    </rPh>
    <phoneticPr fontId="4"/>
  </si>
  <si>
    <t>摘　　　　　　要</t>
    <rPh sb="0" eb="1">
      <t>チャク</t>
    </rPh>
    <rPh sb="7" eb="8">
      <t>ヨウ</t>
    </rPh>
    <phoneticPr fontId="4"/>
  </si>
  <si>
    <t>注　意　事　項</t>
    <rPh sb="0" eb="1">
      <t>チュウ</t>
    </rPh>
    <rPh sb="2" eb="3">
      <t>イ</t>
    </rPh>
    <rPh sb="4" eb="5">
      <t>コト</t>
    </rPh>
    <rPh sb="6" eb="7">
      <t>コウ</t>
    </rPh>
    <phoneticPr fontId="4"/>
  </si>
  <si>
    <t>【 振 込 先 】</t>
    <rPh sb="2" eb="3">
      <t>ブルイ</t>
    </rPh>
    <rPh sb="4" eb="5">
      <t>コミ</t>
    </rPh>
    <rPh sb="6" eb="7">
      <t>サキ</t>
    </rPh>
    <phoneticPr fontId="4" alignment="distributed"/>
  </si>
  <si>
    <t xml:space="preserve"> 金 融 機 関 名</t>
    <rPh sb="1" eb="2">
      <t>カネ</t>
    </rPh>
    <rPh sb="3" eb="4">
      <t>ユウ</t>
    </rPh>
    <rPh sb="5" eb="6">
      <t>キ</t>
    </rPh>
    <rPh sb="7" eb="8">
      <t>セキ</t>
    </rPh>
    <rPh sb="9" eb="10">
      <t>メイ</t>
    </rPh>
    <phoneticPr fontId="4" alignment="distributed"/>
  </si>
  <si>
    <t>　</t>
  </si>
  <si>
    <t xml:space="preserve"> 本 ・ 支 店 名</t>
    <rPh sb="1" eb="2">
      <t>ホン</t>
    </rPh>
    <rPh sb="5" eb="6">
      <t>シ</t>
    </rPh>
    <rPh sb="7" eb="8">
      <t>ミセ</t>
    </rPh>
    <rPh sb="9" eb="10">
      <t>ナ</t>
    </rPh>
    <phoneticPr fontId="4" alignment="distributed"/>
  </si>
  <si>
    <t xml:space="preserve"> 預 金 種 別</t>
    <rPh sb="1" eb="2">
      <t>アズカリ</t>
    </rPh>
    <rPh sb="3" eb="4">
      <t>カネ</t>
    </rPh>
    <rPh sb="5" eb="6">
      <t>タネ</t>
    </rPh>
    <rPh sb="7" eb="8">
      <t>ベツ</t>
    </rPh>
    <phoneticPr fontId="4" alignment="distributed"/>
  </si>
  <si>
    <t xml:space="preserve"> 口 座 番 号</t>
    <rPh sb="1" eb="2">
      <t>クチ</t>
    </rPh>
    <rPh sb="3" eb="4">
      <t>ザ</t>
    </rPh>
    <rPh sb="5" eb="6">
      <t>バン</t>
    </rPh>
    <rPh sb="7" eb="8">
      <t>ゴウ</t>
    </rPh>
    <phoneticPr fontId="4" alignment="distributed"/>
  </si>
  <si>
    <t xml:space="preserve"> フ　リ　ガ　ナ</t>
  </si>
  <si>
    <t xml:space="preserve"> 口 座 名 義</t>
    <rPh sb="1" eb="2">
      <t>クチ</t>
    </rPh>
    <rPh sb="3" eb="4">
      <t>ザ</t>
    </rPh>
    <rPh sb="5" eb="6">
      <t>ナ</t>
    </rPh>
    <rPh sb="7" eb="8">
      <t>ギ</t>
    </rPh>
    <phoneticPr fontId="4" alignment="distributed"/>
  </si>
  <si>
    <t>◎</t>
  </si>
  <si>
    <t>添付書類</t>
  </si>
  <si>
    <t>予診票</t>
    <rPh sb="0" eb="3">
      <t>ヨシンヒョウ</t>
    </rPh>
    <phoneticPr fontId="4"/>
  </si>
  <si>
    <t>特記</t>
    <rPh sb="0" eb="2">
      <t>トッキ</t>
    </rPh>
    <phoneticPr fontId="4"/>
  </si>
  <si>
    <t>請求者の押印要否 及び 風しん第５期の請求方法は、各市町村担当課所に確認してください（上の注意事</t>
    <rPh sb="9" eb="10">
      <t>オヨ</t>
    </rPh>
    <rPh sb="12" eb="13">
      <t>フウ</t>
    </rPh>
    <rPh sb="15" eb="16">
      <t>ダイ</t>
    </rPh>
    <rPh sb="17" eb="18">
      <t>キ</t>
    </rPh>
    <rPh sb="21" eb="23">
      <t>ホウホウ</t>
    </rPh>
    <rPh sb="25" eb="26">
      <t>カク</t>
    </rPh>
    <phoneticPr fontId="4"/>
  </si>
  <si>
    <t>項に記載がある場合を除く）。</t>
    <rPh sb="7" eb="9">
      <t>バアイ</t>
    </rPh>
    <rPh sb="10" eb="11">
      <t>ノゾ</t>
    </rPh>
    <phoneticPr fontId="4"/>
  </si>
  <si>
    <t>市町村担当課所：</t>
    <rPh sb="0" eb="3">
      <t>シチョウソン</t>
    </rPh>
    <rPh sb="3" eb="5">
      <t>タントウ</t>
    </rPh>
    <rPh sb="5" eb="6">
      <t>カ</t>
    </rPh>
    <rPh sb="6" eb="7">
      <t>ショ</t>
    </rPh>
    <phoneticPr fontId="4"/>
  </si>
  <si>
    <t>電話：</t>
    <rPh sb="0" eb="2">
      <t>デンワ</t>
    </rPh>
    <phoneticPr fontId="4"/>
  </si>
  <si>
    <t/>
  </si>
  <si>
    <t>１０％対象</t>
    <rPh sb="3" eb="5">
      <t>タイショウ</t>
    </rPh>
    <phoneticPr fontId="4"/>
  </si>
  <si>
    <t>消費税額等</t>
    <rPh sb="0" eb="3">
      <t>ショウヒゼイ</t>
    </rPh>
    <rPh sb="3" eb="4">
      <t>ガク</t>
    </rPh>
    <rPh sb="4" eb="5">
      <t>トウ</t>
    </rPh>
    <phoneticPr fontId="4"/>
  </si>
  <si>
    <t>備　　　　　　考</t>
    <rPh sb="0" eb="1">
      <t>ビ</t>
    </rPh>
    <rPh sb="7" eb="8">
      <t>コウ</t>
    </rPh>
    <phoneticPr fontId="4"/>
  </si>
  <si>
    <t>※適格請求書として発行する場合は、適格請求書として必要な事項を記入してください。</t>
    <rPh sb="1" eb="3">
      <t>テキカク</t>
    </rPh>
    <rPh sb="3" eb="6">
      <t>セイキュウショ</t>
    </rPh>
    <rPh sb="9" eb="11">
      <t>ハッコウ</t>
    </rPh>
    <rPh sb="13" eb="15">
      <t>バアイ</t>
    </rPh>
    <rPh sb="17" eb="19">
      <t>テキカク</t>
    </rPh>
    <rPh sb="19" eb="22">
      <t>セイキュウショ</t>
    </rPh>
    <rPh sb="25" eb="27">
      <t>ヒツヨウ</t>
    </rPh>
    <rPh sb="28" eb="30">
      <t>ジコウ</t>
    </rPh>
    <rPh sb="31" eb="33">
      <t>キニュウ</t>
    </rPh>
    <phoneticPr fontId="4"/>
  </si>
  <si>
    <t>登  録  番  号</t>
    <rPh sb="0" eb="1">
      <t>ノボル</t>
    </rPh>
    <rPh sb="3" eb="4">
      <t>ロク</t>
    </rPh>
    <rPh sb="6" eb="7">
      <t>バン</t>
    </rPh>
    <rPh sb="9" eb="10">
      <t>ゴウ</t>
    </rPh>
    <phoneticPr fontId="3"/>
  </si>
  <si>
    <t>インフルエンザの実施期間は原則10月～3月（流行状況によって変更する場合あり）、新型コロナウイルスは10月～3月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</si>
</sst>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 e&quot;年&quot;\ m&quot;月 &quot;d&quot;日&quot;"/>
    <numFmt numFmtId="177" formatCode="#,##0;\ ;;"/>
    <numFmt numFmtId="178" formatCode="#,##0_ "/>
    <numFmt numFmtId="179" formatCode="#,##0_ ;;"/>
  </numFmts>
  <fonts count="38" x14ac:knownFonts="1">
    <font>
      <sz val="11"/>
      <color theme="1"/>
      <name val="游ゴシック"/>
      <family val="2"/>
      <charset val="128"/>
      <scheme val="minor"/>
    </font>
    <font>
      <sz val="11"/>
      <color theme="1"/>
      <name val="游ゴシック"/>
      <family val="2"/>
      <charset val="128"/>
      <scheme val="minor"/>
    </font>
    <font>
      <sz val="16"/>
      <name val="ＭＳ Ｐ明朝"/>
      <family val="1"/>
    </font>
    <font>
      <sz val="6"/>
      <name val="游ゴシック"/>
      <family val="2"/>
      <charset val="128"/>
      <scheme val="minor"/>
    </font>
    <font>
      <sz val="6"/>
      <name val="ＭＳ Ｐゴシック"/>
      <family val="3"/>
    </font>
    <font>
      <sz val="12"/>
      <name val="ＭＳ Ｐ明朝"/>
      <family val="1"/>
    </font>
    <font>
      <sz val="11"/>
      <name val="ＭＳ Ｐ明朝"/>
      <family val="1"/>
    </font>
    <font>
      <b/>
      <sz val="12"/>
      <name val="ＭＳ Ｐ明朝"/>
      <family val="1"/>
    </font>
    <font>
      <sz val="11"/>
      <name val="ＭＳ Ｐゴシック"/>
      <family val="3"/>
    </font>
    <font>
      <b/>
      <sz val="16"/>
      <name val="ＭＳ Ｐ明朝"/>
      <family val="1"/>
    </font>
    <font>
      <b/>
      <sz val="11"/>
      <name val="ＭＳ Ｐ明朝"/>
      <family val="1"/>
    </font>
    <font>
      <b/>
      <sz val="11"/>
      <name val="ＭＳ Ｐ明朝"/>
      <family val="1"/>
      <charset val="128"/>
    </font>
    <font>
      <sz val="13"/>
      <name val="ＭＳ Ｐ明朝"/>
      <family val="1"/>
    </font>
    <font>
      <sz val="11"/>
      <name val="ＭＳ Ｐ明朝"/>
      <family val="1"/>
      <charset val="128"/>
    </font>
    <font>
      <sz val="10"/>
      <name val="ＭＳ Ｐ明朝"/>
      <family val="1"/>
    </font>
    <font>
      <sz val="9"/>
      <name val="ＭＳ Ｐ明朝"/>
      <family val="1"/>
    </font>
    <font>
      <sz val="8"/>
      <name val="ＭＳ Ｐ明朝"/>
      <family val="1"/>
    </font>
    <font>
      <sz val="10"/>
      <name val="MS UI Gothic"/>
      <family val="3"/>
    </font>
    <font>
      <sz val="10"/>
      <name val="ＭＳ Ｐ明朝"/>
      <family val="1"/>
      <charset val="128"/>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u/>
      <sz val="11"/>
      <color theme="10"/>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b/>
      <sz val="12"/>
      <name val="メイリオ"/>
      <family val="3"/>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5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bottom style="hair">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style="thin">
        <color indexed="64"/>
      </right>
      <top style="hair">
        <color auto="1"/>
      </top>
      <bottom style="thin">
        <color indexed="64"/>
      </bottom>
      <diagonal/>
    </border>
    <border>
      <left style="thin">
        <color indexed="64"/>
      </left>
      <right/>
      <top style="hair">
        <color auto="1"/>
      </top>
      <bottom style="thin">
        <color indexed="64"/>
      </bottom>
      <diagonal/>
    </border>
    <border>
      <left style="thin">
        <color indexed="64"/>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style="double">
        <color indexed="64"/>
      </bottom>
      <diagonal/>
    </border>
    <border>
      <left style="thin">
        <color auto="1"/>
      </left>
      <right style="thin">
        <color indexed="64"/>
      </right>
      <top style="thin">
        <color indexed="64"/>
      </top>
      <bottom style="double">
        <color auto="1"/>
      </bottom>
      <diagonal/>
    </border>
  </borders>
  <cellStyleXfs count="48">
    <xf numFmtId="0" fontId="0" fillId="0" borderId="0">
      <alignment vertical="center"/>
    </xf>
    <xf numFmtId="38" fontId="1" fillId="0" borderId="0" applyFont="0" applyFill="0" applyBorder="0" applyAlignment="0" applyProtection="0">
      <alignment vertical="center"/>
    </xf>
    <xf numFmtId="0" fontId="8" fillId="0" borderId="0"/>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20" borderId="0" applyNumberFormat="0" applyBorder="0" applyAlignment="0" applyProtection="0">
      <alignment vertical="center"/>
    </xf>
    <xf numFmtId="0" fontId="22" fillId="0" borderId="0" applyNumberFormat="0" applyFill="0" applyBorder="0" applyAlignment="0" applyProtection="0">
      <alignment vertical="center"/>
    </xf>
    <xf numFmtId="0" fontId="23" fillId="21" borderId="43" applyNumberFormat="0" applyAlignment="0" applyProtection="0">
      <alignment vertical="center"/>
    </xf>
    <xf numFmtId="0" fontId="24" fillId="0" borderId="0" applyNumberFormat="0" applyFill="0" applyBorder="0" applyAlignment="0" applyProtection="0"/>
    <xf numFmtId="0" fontId="8" fillId="22" borderId="44" applyNumberFormat="0" applyFont="0" applyAlignment="0" applyProtection="0">
      <alignment vertical="center"/>
    </xf>
    <xf numFmtId="0" fontId="25" fillId="0" borderId="45" applyNumberFormat="0" applyFill="0" applyAlignment="0" applyProtection="0">
      <alignment vertical="center"/>
    </xf>
    <xf numFmtId="0" fontId="26" fillId="7" borderId="46" applyNumberFormat="0" applyAlignment="0" applyProtection="0">
      <alignment vertical="center"/>
    </xf>
    <xf numFmtId="0" fontId="27" fillId="23" borderId="47" applyNumberFormat="0" applyAlignment="0" applyProtection="0">
      <alignment vertical="center"/>
    </xf>
    <xf numFmtId="0" fontId="28" fillId="3" borderId="0" applyNumberFormat="0" applyBorder="0" applyAlignment="0" applyProtection="0">
      <alignment vertical="center"/>
    </xf>
    <xf numFmtId="0" fontId="8" fillId="0" borderId="0">
      <alignment vertical="center"/>
    </xf>
    <xf numFmtId="0" fontId="29" fillId="4" borderId="0" applyNumberFormat="0" applyBorder="0" applyAlignment="0" applyProtection="0">
      <alignment vertical="center"/>
    </xf>
    <xf numFmtId="0" fontId="30" fillId="0" borderId="48" applyNumberFormat="0" applyFill="0" applyAlignment="0" applyProtection="0">
      <alignment vertical="center"/>
    </xf>
    <xf numFmtId="0" fontId="31" fillId="0" borderId="49" applyNumberFormat="0" applyFill="0" applyAlignment="0" applyProtection="0">
      <alignment vertical="center"/>
    </xf>
    <xf numFmtId="0" fontId="32" fillId="0" borderId="50" applyNumberFormat="0" applyFill="0" applyAlignment="0" applyProtection="0">
      <alignment vertical="center"/>
    </xf>
    <xf numFmtId="0" fontId="32" fillId="0" borderId="0" applyNumberFormat="0" applyFill="0" applyBorder="0" applyAlignment="0" applyProtection="0">
      <alignment vertical="center"/>
    </xf>
    <xf numFmtId="0" fontId="33" fillId="23" borderId="46" applyNumberForma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51" applyNumberFormat="0" applyFill="0" applyAlignment="0" applyProtection="0">
      <alignment vertical="center"/>
    </xf>
    <xf numFmtId="38" fontId="8" fillId="0" borderId="0" applyFont="0" applyFill="0" applyBorder="0" applyAlignment="0" applyProtection="0"/>
    <xf numFmtId="0" fontId="24" fillId="0" borderId="0" applyNumberFormat="0" applyFill="0" applyBorder="0" applyAlignment="0" applyProtection="0"/>
  </cellStyleXfs>
  <cellXfs count="240">
    <xf numFmtId="0" fontId="0" fillId="0" borderId="0" xfId="0">
      <alignment vertical="center"/>
    </xf>
    <xf numFmtId="0" fontId="5" fillId="0" borderId="0" xfId="0" applyFont="1" applyAlignment="1" applyProtection="1">
      <alignment vertical="center"/>
    </xf>
    <xf numFmtId="176" fontId="5" fillId="0" borderId="0" xfId="0" applyNumberFormat="1" applyFont="1" applyAlignment="1" applyProtection="1">
      <alignment horizontal="center" vertical="center"/>
    </xf>
    <xf numFmtId="0" fontId="5" fillId="0" borderId="0" xfId="0" applyFont="1" applyAlignment="1" applyProtection="1">
      <alignment horizontal="left" vertical="center"/>
    </xf>
    <xf numFmtId="0" fontId="5" fillId="0" borderId="0" xfId="0" applyFont="1" applyAlignment="1" applyProtection="1">
      <alignment horizontal="center" vertical="center"/>
    </xf>
    <xf numFmtId="0" fontId="0" fillId="0" borderId="0" xfId="0" applyAlignment="1">
      <alignment vertical="center" shrinkToFit="1"/>
    </xf>
    <xf numFmtId="0" fontId="5" fillId="0" borderId="0" xfId="0" applyFont="1" applyBorder="1" applyAlignment="1" applyProtection="1">
      <alignment horizontal="center" vertical="center"/>
    </xf>
    <xf numFmtId="0" fontId="5" fillId="0" borderId="0" xfId="0" applyFont="1" applyAlignment="1" applyProtection="1">
      <alignment horizontal="right" vertical="center"/>
    </xf>
    <xf numFmtId="0" fontId="6" fillId="0" borderId="0" xfId="0" applyFont="1" applyAlignment="1" applyProtection="1">
      <alignment vertical="center"/>
    </xf>
    <xf numFmtId="0" fontId="10" fillId="0" borderId="0" xfId="0" applyFont="1" applyAlignment="1" applyProtection="1">
      <alignment vertical="center"/>
    </xf>
    <xf numFmtId="0" fontId="6" fillId="0" borderId="0" xfId="0" applyFont="1" applyBorder="1" applyAlignment="1" applyProtection="1">
      <alignment horizontal="center" vertical="center"/>
    </xf>
    <xf numFmtId="0" fontId="14" fillId="0" borderId="0" xfId="0" applyFont="1" applyBorder="1" applyAlignment="1" applyProtection="1">
      <alignment horizontal="center" vertical="center"/>
    </xf>
    <xf numFmtId="178" fontId="6" fillId="0" borderId="0" xfId="0" applyNumberFormat="1" applyFont="1" applyBorder="1" applyAlignment="1" applyProtection="1">
      <alignment vertical="center"/>
    </xf>
    <xf numFmtId="0" fontId="0" fillId="0" borderId="0" xfId="0" applyBorder="1" applyAlignment="1">
      <alignment vertical="center"/>
    </xf>
    <xf numFmtId="0" fontId="17" fillId="0" borderId="0" xfId="0" applyFont="1" applyAlignment="1" applyProtection="1">
      <alignment horizontal="center" vertical="center"/>
    </xf>
    <xf numFmtId="0" fontId="17" fillId="0" borderId="0" xfId="0" applyFont="1" applyAlignment="1" applyProtection="1">
      <alignment vertical="center"/>
    </xf>
    <xf numFmtId="176" fontId="5" fillId="0" borderId="0" xfId="0" applyNumberFormat="1" applyFont="1" applyFill="1" applyAlignment="1" applyProtection="1">
      <alignment horizontal="center" vertical="center"/>
    </xf>
    <xf numFmtId="0" fontId="5" fillId="0" borderId="0" xfId="0" applyFont="1" applyFill="1" applyAlignment="1" applyProtection="1">
      <alignment horizontal="left" vertical="center" shrinkToFit="1"/>
      <protection locked="0"/>
    </xf>
    <xf numFmtId="0" fontId="5" fillId="0" borderId="0" xfId="0" applyFont="1" applyFill="1" applyAlignment="1" applyProtection="1">
      <alignment horizontal="center" vertical="center"/>
    </xf>
    <xf numFmtId="0" fontId="6" fillId="0" borderId="0" xfId="2" applyFont="1" applyAlignment="1">
      <alignment vertical="center"/>
    </xf>
    <xf numFmtId="0" fontId="14" fillId="0" borderId="0" xfId="2" applyFont="1" applyAlignment="1">
      <alignment vertical="center"/>
    </xf>
    <xf numFmtId="0" fontId="6" fillId="0" borderId="52" xfId="2" applyFont="1" applyBorder="1" applyAlignment="1">
      <alignment horizontal="center" vertical="center"/>
    </xf>
    <xf numFmtId="0" fontId="6" fillId="0" borderId="42" xfId="2" applyFont="1" applyBorder="1" applyAlignment="1">
      <alignment horizontal="center" vertical="center"/>
    </xf>
    <xf numFmtId="0" fontId="6" fillId="0" borderId="0" xfId="2" applyFont="1" applyAlignment="1">
      <alignment vertical="center"/>
    </xf>
    <xf numFmtId="0" fontId="37" fillId="0" borderId="0" xfId="2" applyFont="1" applyAlignment="1">
      <alignment vertical="center"/>
    </xf>
    <xf numFmtId="0" fontId="5" fillId="0" borderId="0" xfId="0" applyFont="1" applyBorder="1" applyAlignment="1" applyProtection="1">
      <alignment horizontal="distributed" vertical="center"/>
    </xf>
    <xf numFmtId="0" fontId="5" fillId="0" borderId="0" xfId="0" applyFont="1" applyFill="1" applyBorder="1" applyAlignment="1" applyProtection="1">
      <alignment horizontal="left" vertical="center" shrinkToFit="1"/>
      <protection locked="0"/>
    </xf>
    <xf numFmtId="0" fontId="5" fillId="0" borderId="0" xfId="0" applyFont="1" applyFill="1" applyAlignment="1" applyProtection="1">
      <alignment horizontal="left" vertical="center" shrinkToFit="1"/>
      <protection locked="0"/>
    </xf>
    <xf numFmtId="0" fontId="2" fillId="0" borderId="0" xfId="0" applyFont="1" applyBorder="1" applyAlignment="1" applyProtection="1">
      <alignment horizontal="center" vertical="center"/>
    </xf>
    <xf numFmtId="0" fontId="5" fillId="0" borderId="0" xfId="0" applyNumberFormat="1" applyFont="1" applyFill="1" applyBorder="1" applyAlignment="1" applyProtection="1">
      <alignment horizontal="center" vertical="center"/>
      <protection locked="0"/>
    </xf>
    <xf numFmtId="0" fontId="5" fillId="0" borderId="0" xfId="0" applyFont="1" applyFill="1" applyAlignment="1" applyProtection="1">
      <alignment horizontal="center" vertical="center"/>
      <protection locked="0"/>
    </xf>
    <xf numFmtId="0" fontId="5" fillId="0" borderId="0" xfId="0" applyNumberFormat="1" applyFont="1" applyFill="1" applyAlignment="1" applyProtection="1">
      <alignment horizontal="left" vertical="center" shrinkToFit="1"/>
      <protection locked="0"/>
    </xf>
    <xf numFmtId="0" fontId="6" fillId="0" borderId="1" xfId="0" applyFont="1" applyFill="1" applyBorder="1" applyAlignment="1" applyProtection="1">
      <alignment horizontal="center" vertical="center" shrinkToFit="1"/>
    </xf>
    <xf numFmtId="0" fontId="6" fillId="0" borderId="2" xfId="0" applyFont="1" applyBorder="1" applyAlignment="1" applyProtection="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3"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5" xfId="0" applyFont="1" applyBorder="1" applyAlignment="1" applyProtection="1">
      <alignment horizontal="center" vertical="center"/>
    </xf>
    <xf numFmtId="0" fontId="5" fillId="0" borderId="0" xfId="0" applyFont="1" applyFill="1" applyAlignment="1" applyProtection="1">
      <alignment horizontal="center" vertical="center"/>
    </xf>
    <xf numFmtId="0" fontId="7" fillId="0" borderId="0" xfId="0" applyFont="1" applyAlignment="1" applyProtection="1">
      <alignment horizontal="distributed" vertical="center"/>
    </xf>
    <xf numFmtId="177" fontId="9" fillId="0" borderId="0" xfId="1" applyNumberFormat="1" applyFont="1" applyAlignment="1" applyProtection="1">
      <alignment horizontal="center" vertical="center"/>
    </xf>
    <xf numFmtId="0" fontId="7" fillId="0" borderId="0" xfId="0" applyFont="1" applyAlignment="1" applyProtection="1">
      <alignment horizontal="left" vertical="center"/>
    </xf>
    <xf numFmtId="0" fontId="6" fillId="0" borderId="6" xfId="0" applyFont="1" applyFill="1" applyBorder="1" applyAlignment="1" applyProtection="1">
      <alignment horizontal="left" vertical="center" wrapText="1" indent="1"/>
    </xf>
    <xf numFmtId="0" fontId="6" fillId="0" borderId="7" xfId="0" applyFont="1" applyFill="1" applyBorder="1" applyAlignment="1" applyProtection="1">
      <alignment horizontal="left" vertical="center" wrapText="1" indent="1"/>
    </xf>
    <xf numFmtId="0" fontId="6" fillId="0" borderId="8" xfId="0" applyFont="1" applyFill="1" applyBorder="1" applyAlignment="1" applyProtection="1">
      <alignment horizontal="left" vertical="center" wrapText="1" indent="1"/>
    </xf>
    <xf numFmtId="0" fontId="6" fillId="0" borderId="9" xfId="0" applyFont="1" applyFill="1" applyBorder="1" applyAlignment="1" applyProtection="1">
      <alignment horizontal="left" vertical="center" wrapText="1" indent="1"/>
    </xf>
    <xf numFmtId="0" fontId="6" fillId="0" borderId="0" xfId="0" applyFont="1" applyFill="1" applyBorder="1" applyAlignment="1" applyProtection="1">
      <alignment horizontal="left" vertical="center" wrapText="1" indent="1"/>
    </xf>
    <xf numFmtId="0" fontId="6" fillId="0" borderId="10" xfId="0" applyFont="1" applyFill="1" applyBorder="1" applyAlignment="1" applyProtection="1">
      <alignment horizontal="left" vertical="center" wrapText="1" indent="1"/>
    </xf>
    <xf numFmtId="0" fontId="6" fillId="0" borderId="15" xfId="0" applyFont="1" applyFill="1" applyBorder="1" applyAlignment="1" applyProtection="1">
      <alignment horizontal="left" vertical="center" wrapText="1" indent="1"/>
    </xf>
    <xf numFmtId="0" fontId="6" fillId="0" borderId="1" xfId="0" applyFont="1" applyFill="1" applyBorder="1" applyAlignment="1" applyProtection="1">
      <alignment horizontal="left" vertical="center" wrapText="1" indent="1"/>
    </xf>
    <xf numFmtId="0" fontId="6" fillId="0" borderId="16" xfId="0" applyFont="1" applyFill="1" applyBorder="1" applyAlignment="1" applyProtection="1">
      <alignment horizontal="left" vertical="center" wrapText="1" indent="1"/>
    </xf>
    <xf numFmtId="0" fontId="6" fillId="0" borderId="6" xfId="0" applyFont="1" applyFill="1" applyBorder="1" applyAlignment="1" applyProtection="1">
      <alignment horizontal="center" vertical="center" shrinkToFit="1"/>
    </xf>
    <xf numFmtId="0" fontId="6" fillId="0" borderId="7" xfId="0" applyFont="1" applyFill="1" applyBorder="1" applyAlignment="1" applyProtection="1">
      <alignment horizontal="center" vertical="center" shrinkToFit="1"/>
    </xf>
    <xf numFmtId="0" fontId="6" fillId="0" borderId="8" xfId="0" applyFont="1" applyFill="1" applyBorder="1" applyAlignment="1" applyProtection="1">
      <alignment horizontal="center" vertical="center" shrinkToFit="1"/>
    </xf>
    <xf numFmtId="178" fontId="12" fillId="0" borderId="6" xfId="0" applyNumberFormat="1" applyFont="1" applyFill="1" applyBorder="1" applyAlignment="1" applyProtection="1">
      <alignment vertical="center"/>
      <protection locked="0"/>
    </xf>
    <xf numFmtId="178" fontId="12" fillId="0" borderId="7" xfId="0" applyNumberFormat="1" applyFont="1" applyFill="1" applyBorder="1" applyAlignment="1" applyProtection="1">
      <alignment vertical="center"/>
      <protection locked="0"/>
    </xf>
    <xf numFmtId="0" fontId="6" fillId="0" borderId="7" xfId="0" applyFont="1" applyFill="1" applyBorder="1" applyAlignment="1" applyProtection="1">
      <alignment horizontal="center" vertical="center"/>
    </xf>
    <xf numFmtId="0" fontId="6" fillId="0" borderId="8" xfId="0" applyFont="1" applyFill="1" applyBorder="1" applyAlignment="1" applyProtection="1">
      <alignment horizontal="center" vertical="center"/>
    </xf>
    <xf numFmtId="179" fontId="12" fillId="0" borderId="6" xfId="0" applyNumberFormat="1" applyFont="1" applyFill="1" applyBorder="1" applyAlignment="1" applyProtection="1">
      <alignment vertical="center"/>
      <protection locked="0"/>
    </xf>
    <xf numFmtId="179" fontId="12" fillId="0" borderId="7" xfId="0" applyNumberFormat="1" applyFont="1" applyFill="1" applyBorder="1" applyAlignment="1" applyProtection="1">
      <alignment vertical="center"/>
      <protection locked="0"/>
    </xf>
    <xf numFmtId="0" fontId="6" fillId="0" borderId="15" xfId="0" applyFont="1" applyFill="1" applyBorder="1" applyAlignment="1" applyProtection="1">
      <alignment horizontal="center" vertical="center" shrinkToFit="1"/>
    </xf>
    <xf numFmtId="0" fontId="6" fillId="0" borderId="16" xfId="0" applyFont="1" applyFill="1" applyBorder="1" applyAlignment="1" applyProtection="1">
      <alignment horizontal="center" vertical="center" shrinkToFit="1"/>
    </xf>
    <xf numFmtId="178" fontId="12" fillId="0" borderId="17" xfId="0" applyNumberFormat="1" applyFont="1" applyFill="1" applyBorder="1" applyAlignment="1" applyProtection="1">
      <alignment vertical="center"/>
      <protection locked="0"/>
    </xf>
    <xf numFmtId="178" fontId="12" fillId="0" borderId="15" xfId="0" applyNumberFormat="1" applyFont="1" applyFill="1" applyBorder="1" applyAlignment="1" applyProtection="1">
      <alignment vertical="center"/>
      <protection locked="0"/>
    </xf>
    <xf numFmtId="0" fontId="6" fillId="0" borderId="16" xfId="0" applyFont="1" applyFill="1" applyBorder="1" applyAlignment="1" applyProtection="1">
      <alignment horizontal="center" vertical="center"/>
    </xf>
    <xf numFmtId="0" fontId="6" fillId="0" borderId="17" xfId="0" applyFont="1" applyFill="1" applyBorder="1" applyAlignment="1" applyProtection="1">
      <alignment horizontal="center" vertical="center"/>
    </xf>
    <xf numFmtId="179" fontId="12" fillId="0" borderId="15" xfId="0" applyNumberFormat="1" applyFont="1" applyFill="1" applyBorder="1" applyAlignment="1" applyProtection="1">
      <alignment vertical="center"/>
    </xf>
    <xf numFmtId="179" fontId="12" fillId="0" borderId="1" xfId="0" applyNumberFormat="1" applyFont="1" applyFill="1" applyBorder="1" applyAlignment="1" applyProtection="1">
      <alignment vertical="center"/>
    </xf>
    <xf numFmtId="179" fontId="12" fillId="0" borderId="6" xfId="0" applyNumberFormat="1" applyFont="1" applyBorder="1" applyAlignment="1" applyProtection="1">
      <alignment vertical="center"/>
    </xf>
    <xf numFmtId="179" fontId="12" fillId="0" borderId="7" xfId="0" applyNumberFormat="1" applyFont="1" applyBorder="1" applyAlignment="1" applyProtection="1">
      <alignment vertical="center"/>
    </xf>
    <xf numFmtId="0" fontId="6" fillId="0" borderId="11" xfId="0" applyFont="1" applyBorder="1" applyAlignment="1" applyProtection="1">
      <alignment horizontal="center" vertical="center" shrinkToFit="1"/>
    </xf>
    <xf numFmtId="0" fontId="6" fillId="0" borderId="12" xfId="0" applyFont="1" applyBorder="1" applyAlignment="1" applyProtection="1">
      <alignment horizontal="center" vertical="center" shrinkToFit="1"/>
    </xf>
    <xf numFmtId="0" fontId="6" fillId="0" borderId="13" xfId="0" applyFont="1" applyBorder="1" applyAlignment="1" applyProtection="1">
      <alignment horizontal="center" vertical="center" shrinkToFit="1"/>
    </xf>
    <xf numFmtId="178" fontId="12" fillId="0" borderId="14" xfId="0" applyNumberFormat="1" applyFont="1" applyFill="1" applyBorder="1" applyAlignment="1" applyProtection="1">
      <alignment vertical="center"/>
      <protection locked="0"/>
    </xf>
    <xf numFmtId="178" fontId="12" fillId="0" borderId="11" xfId="0" applyNumberFormat="1" applyFont="1" applyFill="1" applyBorder="1" applyAlignment="1" applyProtection="1">
      <alignment vertical="center"/>
      <protection locked="0"/>
    </xf>
    <xf numFmtId="0" fontId="6" fillId="0" borderId="13" xfId="0"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179" fontId="12" fillId="0" borderId="11" xfId="0" applyNumberFormat="1" applyFont="1" applyFill="1" applyBorder="1" applyAlignment="1" applyProtection="1">
      <alignment horizontal="right" vertical="center"/>
    </xf>
    <xf numFmtId="179" fontId="12" fillId="0" borderId="12" xfId="0" applyNumberFormat="1" applyFont="1" applyFill="1" applyBorder="1" applyAlignment="1" applyProtection="1">
      <alignment horizontal="right" vertical="center"/>
    </xf>
    <xf numFmtId="0" fontId="6" fillId="0" borderId="13" xfId="0" applyFont="1" applyBorder="1" applyAlignment="1" applyProtection="1">
      <alignment horizontal="center" vertical="center"/>
    </xf>
    <xf numFmtId="0" fontId="6" fillId="0" borderId="14" xfId="0" applyFont="1" applyBorder="1" applyAlignment="1" applyProtection="1">
      <alignment horizontal="center" vertical="center"/>
    </xf>
    <xf numFmtId="179" fontId="12" fillId="0" borderId="14" xfId="0" applyNumberFormat="1" applyFont="1" applyBorder="1" applyAlignment="1" applyProtection="1">
      <alignment vertical="center"/>
    </xf>
    <xf numFmtId="179" fontId="12" fillId="0" borderId="11" xfId="0" applyNumberFormat="1" applyFont="1" applyBorder="1" applyAlignment="1" applyProtection="1">
      <alignment vertical="center"/>
    </xf>
    <xf numFmtId="0" fontId="6" fillId="0" borderId="0" xfId="0" applyFont="1" applyBorder="1" applyAlignment="1" applyProtection="1">
      <alignment horizontal="center" vertical="center" shrinkToFit="1"/>
    </xf>
    <xf numFmtId="0" fontId="6" fillId="0" borderId="10" xfId="0" applyFont="1" applyFill="1" applyBorder="1" applyAlignment="1" applyProtection="1">
      <alignment horizontal="center" vertical="center" shrinkToFit="1"/>
    </xf>
    <xf numFmtId="178" fontId="12" fillId="0" borderId="18" xfId="0" applyNumberFormat="1" applyFont="1" applyFill="1" applyBorder="1" applyAlignment="1" applyProtection="1">
      <alignment vertical="center"/>
      <protection locked="0"/>
    </xf>
    <xf numFmtId="178" fontId="12" fillId="0" borderId="9" xfId="0" applyNumberFormat="1" applyFont="1" applyFill="1" applyBorder="1" applyAlignment="1" applyProtection="1">
      <alignment vertical="center"/>
      <protection locked="0"/>
    </xf>
    <xf numFmtId="0" fontId="6" fillId="0" borderId="10" xfId="0" applyFont="1" applyFill="1" applyBorder="1" applyAlignment="1" applyProtection="1">
      <alignment horizontal="center" vertical="center"/>
    </xf>
    <xf numFmtId="0" fontId="6" fillId="0" borderId="18" xfId="0" applyFont="1" applyFill="1" applyBorder="1" applyAlignment="1" applyProtection="1">
      <alignment horizontal="center" vertical="center"/>
    </xf>
    <xf numFmtId="179" fontId="12" fillId="0" borderId="9" xfId="0" applyNumberFormat="1" applyFont="1" applyFill="1" applyBorder="1" applyAlignment="1" applyProtection="1">
      <alignment vertical="center"/>
    </xf>
    <xf numFmtId="179" fontId="12" fillId="0" borderId="0" xfId="0" applyNumberFormat="1" applyFont="1" applyFill="1" applyBorder="1" applyAlignment="1" applyProtection="1">
      <alignment vertical="center"/>
    </xf>
    <xf numFmtId="0" fontId="6" fillId="0" borderId="10" xfId="0" applyFont="1" applyBorder="1" applyAlignment="1" applyProtection="1">
      <alignment horizontal="center" vertical="center"/>
    </xf>
    <xf numFmtId="0" fontId="6" fillId="0" borderId="18" xfId="0" applyFont="1" applyBorder="1" applyAlignment="1" applyProtection="1">
      <alignment horizontal="center" vertical="center"/>
    </xf>
    <xf numFmtId="179" fontId="12" fillId="0" borderId="18" xfId="0" applyNumberFormat="1" applyFont="1" applyBorder="1" applyAlignment="1" applyProtection="1">
      <alignment vertical="center"/>
    </xf>
    <xf numFmtId="179" fontId="12" fillId="0" borderId="9" xfId="0" applyNumberFormat="1" applyFont="1" applyBorder="1" applyAlignment="1" applyProtection="1">
      <alignment vertical="center"/>
    </xf>
    <xf numFmtId="179" fontId="12" fillId="0" borderId="17" xfId="0" applyNumberFormat="1" applyFont="1" applyFill="1" applyBorder="1" applyAlignment="1" applyProtection="1">
      <alignment vertical="center"/>
    </xf>
    <xf numFmtId="178" fontId="12" fillId="0" borderId="9" xfId="0" applyNumberFormat="1" applyFont="1" applyFill="1" applyBorder="1" applyAlignment="1" applyProtection="1">
      <alignment horizontal="right" vertical="center"/>
      <protection locked="0"/>
    </xf>
    <xf numFmtId="178" fontId="12" fillId="0" borderId="0" xfId="0" applyNumberFormat="1" applyFont="1" applyFill="1" applyBorder="1" applyAlignment="1" applyProtection="1">
      <alignment horizontal="right" vertical="center"/>
      <protection locked="0"/>
    </xf>
    <xf numFmtId="179" fontId="12" fillId="0" borderId="9" xfId="0" applyNumberFormat="1" applyFont="1" applyFill="1" applyBorder="1" applyAlignment="1" applyProtection="1">
      <alignment horizontal="right" vertical="center"/>
    </xf>
    <xf numFmtId="179" fontId="12" fillId="0" borderId="0" xfId="0" applyNumberFormat="1" applyFont="1" applyFill="1" applyBorder="1" applyAlignment="1" applyProtection="1">
      <alignment horizontal="right" vertical="center"/>
    </xf>
    <xf numFmtId="0" fontId="6" fillId="0" borderId="0" xfId="0" applyFont="1" applyBorder="1" applyAlignment="1" applyProtection="1">
      <alignment horizontal="center" vertical="center"/>
    </xf>
    <xf numFmtId="0" fontId="6" fillId="0" borderId="20" xfId="0" applyFont="1" applyBorder="1" applyAlignment="1" applyProtection="1">
      <alignment horizontal="center" vertical="center"/>
    </xf>
    <xf numFmtId="0" fontId="6" fillId="0" borderId="21" xfId="0" applyFont="1" applyBorder="1" applyAlignment="1" applyProtection="1">
      <alignment horizontal="center" vertical="center"/>
    </xf>
    <xf numFmtId="0" fontId="6" fillId="0" borderId="9" xfId="0" applyFont="1" applyFill="1" applyBorder="1" applyAlignment="1" applyProtection="1">
      <alignment horizontal="center" vertical="center" shrinkToFit="1"/>
    </xf>
    <xf numFmtId="0" fontId="6" fillId="0" borderId="0" xfId="0" applyFont="1" applyFill="1" applyAlignment="1" applyProtection="1">
      <alignment horizontal="center" vertical="center" shrinkToFit="1"/>
    </xf>
    <xf numFmtId="178" fontId="12" fillId="0" borderId="23" xfId="0" applyNumberFormat="1" applyFont="1" applyFill="1" applyBorder="1" applyAlignment="1" applyProtection="1">
      <alignment horizontal="right" vertical="center"/>
      <protection locked="0"/>
    </xf>
    <xf numFmtId="178" fontId="12" fillId="0" borderId="24" xfId="0" applyNumberFormat="1" applyFont="1" applyFill="1" applyBorder="1" applyAlignment="1" applyProtection="1">
      <alignment horizontal="right" vertical="center"/>
      <protection locked="0"/>
    </xf>
    <xf numFmtId="179" fontId="12" fillId="0" borderId="23" xfId="0" applyNumberFormat="1" applyFont="1" applyFill="1" applyBorder="1" applyAlignment="1" applyProtection="1">
      <alignment vertical="center"/>
      <protection locked="0"/>
    </xf>
    <xf numFmtId="179" fontId="12" fillId="0" borderId="24" xfId="0" applyNumberFormat="1" applyFont="1" applyFill="1" applyBorder="1" applyAlignment="1" applyProtection="1">
      <alignment vertical="center"/>
      <protection locked="0"/>
    </xf>
    <xf numFmtId="0" fontId="6" fillId="0" borderId="25" xfId="0" applyFont="1" applyFill="1" applyBorder="1" applyAlignment="1" applyProtection="1">
      <alignment horizontal="center" vertical="center"/>
    </xf>
    <xf numFmtId="0" fontId="6" fillId="0" borderId="26" xfId="0" applyFont="1" applyBorder="1" applyAlignment="1" applyProtection="1">
      <alignment horizontal="center" vertical="center"/>
    </xf>
    <xf numFmtId="0" fontId="6" fillId="0" borderId="19" xfId="0" applyFont="1" applyBorder="1" applyAlignment="1" applyProtection="1">
      <alignment horizontal="center" vertical="center" shrinkToFit="1"/>
    </xf>
    <xf numFmtId="0" fontId="6" fillId="0" borderId="20" xfId="0" applyFont="1" applyBorder="1" applyAlignment="1" applyProtection="1">
      <alignment horizontal="center" vertical="center" shrinkToFit="1"/>
    </xf>
    <xf numFmtId="178" fontId="12" fillId="0" borderId="21" xfId="0" applyNumberFormat="1" applyFont="1" applyFill="1" applyBorder="1" applyAlignment="1" applyProtection="1">
      <alignment vertical="center"/>
      <protection locked="0"/>
    </xf>
    <xf numFmtId="178" fontId="12" fillId="0" borderId="22" xfId="0" applyNumberFormat="1" applyFont="1" applyFill="1" applyBorder="1" applyAlignment="1" applyProtection="1">
      <alignment vertical="center"/>
      <protection locked="0"/>
    </xf>
    <xf numFmtId="0" fontId="6" fillId="0" borderId="20" xfId="0" applyFont="1" applyFill="1" applyBorder="1" applyAlignment="1" applyProtection="1">
      <alignment horizontal="center" vertical="center"/>
    </xf>
    <xf numFmtId="0" fontId="6" fillId="0" borderId="21" xfId="0" applyFont="1" applyFill="1" applyBorder="1" applyAlignment="1" applyProtection="1">
      <alignment horizontal="center" vertical="center"/>
    </xf>
    <xf numFmtId="179" fontId="12" fillId="0" borderId="22" xfId="0" applyNumberFormat="1" applyFont="1" applyFill="1" applyBorder="1" applyAlignment="1" applyProtection="1">
      <alignment vertical="center"/>
    </xf>
    <xf numFmtId="179" fontId="12" fillId="0" borderId="19" xfId="0" applyNumberFormat="1" applyFont="1" applyFill="1" applyBorder="1" applyAlignment="1" applyProtection="1">
      <alignment vertical="center"/>
    </xf>
    <xf numFmtId="179" fontId="12" fillId="0" borderId="21" xfId="0" applyNumberFormat="1" applyFont="1" applyBorder="1" applyAlignment="1" applyProtection="1">
      <alignment vertical="center"/>
    </xf>
    <xf numFmtId="0" fontId="6" fillId="0" borderId="6" xfId="0" applyFont="1" applyBorder="1" applyAlignment="1" applyProtection="1">
      <alignment horizontal="left" vertical="center" indent="1" shrinkToFit="1"/>
    </xf>
    <xf numFmtId="0" fontId="6" fillId="0" borderId="7" xfId="0" applyFont="1" applyBorder="1" applyAlignment="1" applyProtection="1">
      <alignment horizontal="left" vertical="center" indent="1" shrinkToFit="1"/>
    </xf>
    <xf numFmtId="0" fontId="6" fillId="0" borderId="8" xfId="0" applyFont="1" applyBorder="1" applyAlignment="1" applyProtection="1">
      <alignment horizontal="left" vertical="center" indent="1" shrinkToFit="1"/>
    </xf>
    <xf numFmtId="0" fontId="6" fillId="0" borderId="9" xfId="0" applyFont="1" applyBorder="1" applyAlignment="1" applyProtection="1">
      <alignment horizontal="left" vertical="center" indent="1" shrinkToFit="1"/>
    </xf>
    <xf numFmtId="0" fontId="6" fillId="0" borderId="0" xfId="0" applyFont="1" applyBorder="1" applyAlignment="1" applyProtection="1">
      <alignment horizontal="left" vertical="center" indent="1" shrinkToFit="1"/>
    </xf>
    <xf numFmtId="0" fontId="6" fillId="0" borderId="10" xfId="0" applyFont="1" applyBorder="1" applyAlignment="1" applyProtection="1">
      <alignment horizontal="left" vertical="center" indent="1" shrinkToFit="1"/>
    </xf>
    <xf numFmtId="0" fontId="6" fillId="0" borderId="15" xfId="0" applyFont="1" applyBorder="1" applyAlignment="1" applyProtection="1">
      <alignment horizontal="left" vertical="center" indent="1" shrinkToFit="1"/>
    </xf>
    <xf numFmtId="0" fontId="6" fillId="0" borderId="1" xfId="0" applyFont="1" applyBorder="1" applyAlignment="1" applyProtection="1">
      <alignment horizontal="left" vertical="center" indent="1" shrinkToFit="1"/>
    </xf>
    <xf numFmtId="0" fontId="6" fillId="0" borderId="16" xfId="0" applyFont="1" applyBorder="1" applyAlignment="1" applyProtection="1">
      <alignment horizontal="left" vertical="center" indent="1" shrinkToFit="1"/>
    </xf>
    <xf numFmtId="0" fontId="6" fillId="0" borderId="6" xfId="0" applyFont="1" applyFill="1" applyBorder="1" applyAlignment="1" applyProtection="1">
      <alignment horizontal="left" vertical="center" shrinkToFit="1"/>
    </xf>
    <xf numFmtId="0" fontId="6" fillId="0" borderId="7" xfId="0" applyFont="1" applyFill="1" applyBorder="1" applyAlignment="1" applyProtection="1">
      <alignment horizontal="left" vertical="center" shrinkToFit="1"/>
    </xf>
    <xf numFmtId="0" fontId="6" fillId="0" borderId="9" xfId="0" applyFont="1" applyFill="1" applyBorder="1" applyAlignment="1" applyProtection="1">
      <alignment horizontal="left" vertical="center" shrinkToFit="1"/>
    </xf>
    <xf numFmtId="0" fontId="6" fillId="0" borderId="0" xfId="0" applyFont="1" applyFill="1" applyBorder="1" applyAlignment="1" applyProtection="1">
      <alignment horizontal="left" vertical="center" shrinkToFit="1"/>
    </xf>
    <xf numFmtId="0" fontId="6" fillId="0" borderId="15" xfId="0" applyFont="1" applyFill="1" applyBorder="1" applyAlignment="1" applyProtection="1">
      <alignment horizontal="left" vertical="center" shrinkToFit="1"/>
    </xf>
    <xf numFmtId="0" fontId="6" fillId="0" borderId="1" xfId="0" applyFont="1" applyFill="1" applyBorder="1" applyAlignment="1" applyProtection="1">
      <alignment horizontal="left" vertical="center" shrinkToFit="1"/>
    </xf>
    <xf numFmtId="0" fontId="6" fillId="0" borderId="5" xfId="0" applyFont="1" applyFill="1" applyBorder="1" applyAlignment="1" applyProtection="1">
      <alignment horizontal="center" vertical="center" wrapText="1" shrinkToFit="1"/>
    </xf>
    <xf numFmtId="0" fontId="6" fillId="0" borderId="5" xfId="0" applyFont="1" applyFill="1" applyBorder="1" applyAlignment="1" applyProtection="1">
      <alignment horizontal="center" vertical="center" shrinkToFit="1"/>
    </xf>
    <xf numFmtId="178" fontId="12" fillId="0" borderId="22" xfId="0" applyNumberFormat="1" applyFont="1" applyFill="1" applyBorder="1" applyAlignment="1" applyProtection="1">
      <alignment horizontal="right" vertical="center"/>
      <protection locked="0"/>
    </xf>
    <xf numFmtId="178" fontId="12" fillId="0" borderId="19" xfId="0" applyNumberFormat="1" applyFont="1" applyFill="1" applyBorder="1" applyAlignment="1" applyProtection="1">
      <alignment horizontal="right" vertical="center"/>
      <protection locked="0"/>
    </xf>
    <xf numFmtId="179" fontId="12" fillId="0" borderId="22" xfId="0" applyNumberFormat="1" applyFont="1" applyFill="1" applyBorder="1" applyAlignment="1" applyProtection="1">
      <alignment horizontal="right" vertical="center"/>
    </xf>
    <xf numFmtId="179" fontId="12" fillId="0" borderId="19" xfId="0" applyNumberFormat="1" applyFont="1" applyFill="1" applyBorder="1" applyAlignment="1" applyProtection="1">
      <alignment horizontal="right" vertical="center"/>
    </xf>
    <xf numFmtId="0" fontId="6" fillId="0" borderId="19" xfId="0" applyFont="1" applyBorder="1" applyAlignment="1" applyProtection="1">
      <alignment horizontal="center" vertical="center"/>
    </xf>
    <xf numFmtId="178" fontId="12" fillId="0" borderId="1" xfId="0" applyNumberFormat="1" applyFont="1" applyFill="1" applyBorder="1" applyAlignment="1" applyProtection="1">
      <alignment vertical="center"/>
      <protection locked="0"/>
    </xf>
    <xf numFmtId="0" fontId="6" fillId="0" borderId="27" xfId="0" applyFont="1" applyFill="1" applyBorder="1" applyAlignment="1" applyProtection="1">
      <alignment horizontal="center" vertical="center" shrinkToFit="1"/>
    </xf>
    <xf numFmtId="0" fontId="6" fillId="0" borderId="28" xfId="0" applyFont="1" applyFill="1" applyBorder="1" applyAlignment="1" applyProtection="1">
      <alignment horizontal="center" vertical="center" shrinkToFit="1"/>
    </xf>
    <xf numFmtId="0" fontId="6" fillId="0" borderId="29" xfId="0" applyFont="1" applyFill="1" applyBorder="1" applyAlignment="1" applyProtection="1">
      <alignment horizontal="center" vertical="center" shrinkToFit="1"/>
    </xf>
    <xf numFmtId="178" fontId="12" fillId="0" borderId="27" xfId="0" applyNumberFormat="1" applyFont="1" applyFill="1" applyBorder="1" applyAlignment="1" applyProtection="1">
      <alignment vertical="center"/>
      <protection locked="0"/>
    </xf>
    <xf numFmtId="178" fontId="12" fillId="0" borderId="28" xfId="0" applyNumberFormat="1" applyFont="1" applyFill="1" applyBorder="1" applyAlignment="1" applyProtection="1">
      <alignment vertical="center"/>
      <protection locked="0"/>
    </xf>
    <xf numFmtId="179" fontId="12" fillId="0" borderId="27" xfId="0" applyNumberFormat="1" applyFont="1" applyFill="1" applyBorder="1" applyAlignment="1" applyProtection="1">
      <alignment vertical="center"/>
    </xf>
    <xf numFmtId="179" fontId="12" fillId="0" borderId="28" xfId="0" applyNumberFormat="1" applyFont="1" applyFill="1" applyBorder="1" applyAlignment="1" applyProtection="1">
      <alignment vertical="center"/>
    </xf>
    <xf numFmtId="179" fontId="12" fillId="0" borderId="23" xfId="0" applyNumberFormat="1" applyFont="1" applyFill="1" applyBorder="1" applyAlignment="1" applyProtection="1">
      <alignment vertical="center"/>
    </xf>
    <xf numFmtId="179" fontId="12" fillId="0" borderId="24" xfId="0" applyNumberFormat="1" applyFont="1" applyFill="1" applyBorder="1" applyAlignment="1" applyProtection="1">
      <alignment vertical="center"/>
    </xf>
    <xf numFmtId="178" fontId="12" fillId="0" borderId="23" xfId="0" applyNumberFormat="1" applyFont="1" applyFill="1" applyBorder="1" applyAlignment="1" applyProtection="1">
      <alignment vertical="center"/>
      <protection locked="0"/>
    </xf>
    <xf numFmtId="178" fontId="12" fillId="0" borderId="24" xfId="0" applyNumberFormat="1" applyFont="1" applyFill="1" applyBorder="1" applyAlignment="1" applyProtection="1">
      <alignment vertical="center"/>
      <protection locked="0"/>
    </xf>
    <xf numFmtId="0" fontId="0" fillId="0" borderId="7" xfId="0" applyFont="1" applyFill="1" applyBorder="1" applyAlignment="1">
      <alignment horizontal="left" vertical="center" indent="1"/>
    </xf>
    <xf numFmtId="0" fontId="0" fillId="0" borderId="8" xfId="0" applyFont="1" applyFill="1" applyBorder="1" applyAlignment="1">
      <alignment horizontal="left" vertical="center" indent="1"/>
    </xf>
    <xf numFmtId="0" fontId="0" fillId="0" borderId="30" xfId="0" applyFont="1" applyFill="1" applyBorder="1" applyAlignment="1">
      <alignment horizontal="left" vertical="center" indent="1"/>
    </xf>
    <xf numFmtId="0" fontId="0" fillId="0" borderId="31" xfId="0" applyFont="1" applyFill="1" applyBorder="1" applyAlignment="1">
      <alignment horizontal="left" vertical="center" indent="1"/>
    </xf>
    <xf numFmtId="0" fontId="0" fillId="0" borderId="32" xfId="0" applyFont="1" applyFill="1" applyBorder="1" applyAlignment="1">
      <alignment horizontal="left" vertical="center" indent="1"/>
    </xf>
    <xf numFmtId="0" fontId="6" fillId="0" borderId="23" xfId="0" applyFont="1" applyBorder="1" applyAlignment="1" applyProtection="1">
      <alignment horizontal="center" vertical="center" shrinkToFit="1"/>
    </xf>
    <xf numFmtId="0" fontId="6" fillId="0" borderId="24" xfId="0" applyFont="1" applyBorder="1" applyAlignment="1" applyProtection="1">
      <alignment horizontal="center" vertical="center" shrinkToFit="1"/>
    </xf>
    <xf numFmtId="0" fontId="6" fillId="0" borderId="25" xfId="0" applyFont="1" applyBorder="1" applyAlignment="1" applyProtection="1">
      <alignment horizontal="center" vertical="center" shrinkToFit="1"/>
    </xf>
    <xf numFmtId="0" fontId="6" fillId="0" borderId="25" xfId="0" applyFont="1" applyBorder="1" applyAlignment="1" applyProtection="1">
      <alignment horizontal="center" vertical="center"/>
    </xf>
    <xf numFmtId="0" fontId="6" fillId="0" borderId="26" xfId="0" applyFont="1" applyFill="1" applyBorder="1" applyAlignment="1" applyProtection="1">
      <alignment horizontal="center" vertical="center"/>
    </xf>
    <xf numFmtId="179" fontId="12" fillId="0" borderId="26" xfId="0" applyNumberFormat="1" applyFont="1" applyBorder="1" applyAlignment="1" applyProtection="1">
      <alignment vertical="center"/>
    </xf>
    <xf numFmtId="179" fontId="12" fillId="0" borderId="23" xfId="0" applyNumberFormat="1" applyFont="1" applyBorder="1" applyAlignment="1" applyProtection="1">
      <alignment vertical="center"/>
    </xf>
    <xf numFmtId="0" fontId="13" fillId="0" borderId="5" xfId="0" applyFont="1" applyFill="1" applyBorder="1" applyAlignment="1" applyProtection="1">
      <alignment horizontal="center" vertical="center" shrinkToFit="1"/>
    </xf>
    <xf numFmtId="178" fontId="12" fillId="0" borderId="19" xfId="0" applyNumberFormat="1" applyFont="1" applyFill="1" applyBorder="1" applyAlignment="1" applyProtection="1">
      <alignment vertical="center"/>
      <protection locked="0"/>
    </xf>
    <xf numFmtId="0" fontId="6" fillId="0" borderId="34" xfId="0" applyFont="1" applyBorder="1" applyAlignment="1" applyProtection="1">
      <alignment horizontal="center" vertical="center"/>
    </xf>
    <xf numFmtId="0" fontId="6" fillId="0" borderId="35" xfId="0" applyFont="1" applyBorder="1" applyAlignment="1" applyProtection="1">
      <alignment horizontal="center" vertical="center"/>
    </xf>
    <xf numFmtId="0" fontId="6" fillId="0" borderId="36" xfId="0" applyFont="1" applyBorder="1" applyAlignment="1" applyProtection="1">
      <alignment horizontal="center" vertical="center"/>
    </xf>
    <xf numFmtId="0" fontId="6" fillId="0" borderId="36" xfId="0" applyFont="1" applyFill="1" applyBorder="1" applyAlignment="1" applyProtection="1">
      <alignment horizontal="center" vertical="center"/>
    </xf>
    <xf numFmtId="0" fontId="6" fillId="0" borderId="37" xfId="0" applyFont="1" applyFill="1" applyBorder="1" applyAlignment="1" applyProtection="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179" fontId="12" fillId="0" borderId="37" xfId="1" applyNumberFormat="1" applyFont="1" applyBorder="1" applyAlignment="1" applyProtection="1">
      <alignment vertical="center"/>
    </xf>
    <xf numFmtId="179" fontId="12" fillId="0" borderId="34" xfId="1" applyNumberFormat="1" applyFont="1" applyBorder="1" applyAlignment="1" applyProtection="1">
      <alignment vertical="center"/>
    </xf>
    <xf numFmtId="0" fontId="6" fillId="0" borderId="30" xfId="0" applyFont="1" applyBorder="1" applyAlignment="1" applyProtection="1">
      <alignment horizontal="center" vertical="center" shrinkToFit="1"/>
    </xf>
    <xf numFmtId="0" fontId="6" fillId="0" borderId="31" xfId="0" applyFont="1" applyBorder="1" applyAlignment="1" applyProtection="1">
      <alignment horizontal="center" vertical="center" shrinkToFit="1"/>
    </xf>
    <xf numFmtId="0" fontId="6" fillId="0" borderId="32" xfId="0" applyFont="1" applyBorder="1" applyAlignment="1" applyProtection="1">
      <alignment horizontal="center" vertical="center" shrinkToFit="1"/>
    </xf>
    <xf numFmtId="178" fontId="12" fillId="0" borderId="33" xfId="0" applyNumberFormat="1" applyFont="1" applyFill="1" applyBorder="1" applyAlignment="1" applyProtection="1">
      <alignment vertical="center"/>
      <protection locked="0"/>
    </xf>
    <xf numFmtId="178" fontId="12" fillId="0" borderId="30" xfId="0" applyNumberFormat="1" applyFont="1" applyFill="1" applyBorder="1" applyAlignment="1" applyProtection="1">
      <alignment vertical="center"/>
      <protection locked="0"/>
    </xf>
    <xf numFmtId="179" fontId="12" fillId="0" borderId="30" xfId="0" applyNumberFormat="1" applyFont="1" applyFill="1" applyBorder="1" applyAlignment="1" applyProtection="1">
      <alignment vertical="center"/>
    </xf>
    <xf numFmtId="179" fontId="12" fillId="0" borderId="31" xfId="0" applyNumberFormat="1" applyFont="1" applyFill="1" applyBorder="1" applyAlignment="1" applyProtection="1">
      <alignment vertical="center"/>
    </xf>
    <xf numFmtId="0" fontId="6" fillId="0" borderId="31" xfId="0" applyFont="1" applyBorder="1" applyAlignment="1" applyProtection="1">
      <alignment horizontal="center" vertical="center"/>
    </xf>
    <xf numFmtId="0" fontId="6" fillId="0" borderId="32" xfId="0" applyFont="1" applyBorder="1" applyAlignment="1" applyProtection="1">
      <alignment horizontal="center" vertical="center"/>
    </xf>
    <xf numFmtId="179" fontId="12" fillId="0" borderId="33" xfId="0" applyNumberFormat="1" applyFont="1" applyBorder="1" applyAlignment="1" applyProtection="1">
      <alignment vertical="center"/>
    </xf>
    <xf numFmtId="179" fontId="12" fillId="0" borderId="30" xfId="0" applyNumberFormat="1" applyFont="1" applyBorder="1" applyAlignment="1" applyProtection="1">
      <alignment vertical="center"/>
    </xf>
    <xf numFmtId="0" fontId="6" fillId="0" borderId="33" xfId="0" applyFont="1" applyBorder="1" applyAlignment="1" applyProtection="1">
      <alignment horizontal="center" vertical="center"/>
    </xf>
    <xf numFmtId="0" fontId="15" fillId="0" borderId="6" xfId="0" applyFont="1" applyBorder="1" applyAlignment="1" applyProtection="1">
      <alignment horizontal="center"/>
    </xf>
    <xf numFmtId="0" fontId="15" fillId="0" borderId="7" xfId="0" applyFont="1" applyBorder="1" applyAlignment="1" applyProtection="1">
      <alignment horizontal="center"/>
    </xf>
    <xf numFmtId="0" fontId="15" fillId="0" borderId="8" xfId="0" applyFont="1" applyBorder="1" applyAlignment="1" applyProtection="1">
      <alignment horizontal="center"/>
    </xf>
    <xf numFmtId="0" fontId="15" fillId="0" borderId="7" xfId="0" applyFont="1" applyFill="1" applyBorder="1" applyAlignment="1" applyProtection="1">
      <alignment vertical="center"/>
      <protection locked="0"/>
    </xf>
    <xf numFmtId="0" fontId="15" fillId="0" borderId="8" xfId="0" applyFont="1" applyFill="1" applyBorder="1" applyAlignment="1" applyProtection="1">
      <alignment vertical="center"/>
      <protection locked="0"/>
    </xf>
    <xf numFmtId="0" fontId="14" fillId="0" borderId="2" xfId="0" applyFont="1" applyBorder="1" applyAlignment="1" applyProtection="1">
      <alignment horizontal="center" vertical="center"/>
    </xf>
    <xf numFmtId="0" fontId="14" fillId="0" borderId="3" xfId="0" applyFont="1" applyBorder="1" applyAlignment="1" applyProtection="1">
      <alignment horizontal="center" vertical="center"/>
    </xf>
    <xf numFmtId="0" fontId="14" fillId="0" borderId="4" xfId="0" applyFont="1" applyBorder="1" applyAlignment="1" applyProtection="1">
      <alignment horizontal="center" vertical="center"/>
    </xf>
    <xf numFmtId="0" fontId="15" fillId="0" borderId="3" xfId="0" applyFont="1" applyBorder="1" applyAlignment="1" applyProtection="1">
      <alignment vertical="center" shrinkToFit="1"/>
    </xf>
    <xf numFmtId="0" fontId="15" fillId="0" borderId="4" xfId="0" applyFont="1" applyBorder="1" applyAlignment="1" applyProtection="1">
      <alignment vertical="center" shrinkToFit="1"/>
    </xf>
    <xf numFmtId="0" fontId="16" fillId="0" borderId="2" xfId="0" applyFont="1" applyBorder="1" applyAlignment="1">
      <alignment vertical="center" wrapText="1" shrinkToFit="1"/>
    </xf>
    <xf numFmtId="0" fontId="16" fillId="0" borderId="3" xfId="0" applyFont="1" applyBorder="1" applyAlignment="1">
      <alignment vertical="center" wrapText="1" shrinkToFit="1"/>
    </xf>
    <xf numFmtId="0" fontId="16" fillId="0" borderId="4" xfId="0" applyFont="1" applyBorder="1" applyAlignment="1">
      <alignment vertical="center" wrapText="1" shrinkToFit="1"/>
    </xf>
    <xf numFmtId="0" fontId="6" fillId="0" borderId="2" xfId="0" applyFont="1" applyFill="1" applyBorder="1" applyAlignment="1" applyProtection="1">
      <alignment horizontal="center" vertical="center" shrinkToFit="1"/>
      <protection locked="0"/>
    </xf>
    <xf numFmtId="0" fontId="0" fillId="0" borderId="3" xfId="0" applyFont="1" applyFill="1" applyBorder="1" applyAlignment="1">
      <alignment horizontal="center" shrinkToFit="1"/>
    </xf>
    <xf numFmtId="0" fontId="0" fillId="0" borderId="4" xfId="0" applyFont="1" applyFill="1" applyBorder="1" applyAlignment="1">
      <alignment horizontal="center" shrinkToFit="1"/>
    </xf>
    <xf numFmtId="0" fontId="6" fillId="0" borderId="2" xfId="0" applyFont="1" applyFill="1" applyBorder="1" applyAlignment="1" applyProtection="1">
      <alignment horizontal="center" vertical="center"/>
    </xf>
    <xf numFmtId="0" fontId="6" fillId="0" borderId="3"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6" fillId="0" borderId="3" xfId="0" applyFont="1" applyFill="1" applyBorder="1" applyAlignment="1" applyProtection="1">
      <alignment horizontal="center" vertical="center" shrinkToFit="1"/>
      <protection locked="0"/>
    </xf>
    <xf numFmtId="0" fontId="6" fillId="0" borderId="4" xfId="0" applyFont="1" applyFill="1" applyBorder="1" applyAlignment="1" applyProtection="1">
      <alignment horizontal="center" vertical="center" shrinkToFit="1"/>
      <protection locked="0"/>
    </xf>
    <xf numFmtId="0" fontId="18" fillId="0" borderId="0" xfId="0" applyFont="1" applyAlignment="1" applyProtection="1">
      <alignment horizontal="left" vertical="center" wrapText="1"/>
      <protection locked="0"/>
    </xf>
    <xf numFmtId="0" fontId="18" fillId="0" borderId="0" xfId="0" applyFont="1" applyAlignment="1" applyProtection="1">
      <alignment horizontal="left" vertical="center"/>
      <protection locked="0"/>
    </xf>
    <xf numFmtId="0" fontId="5" fillId="0" borderId="0" xfId="0" applyFont="1" applyBorder="1" applyAlignment="1" applyProtection="1">
      <alignment horizontal="center" vertical="center"/>
    </xf>
    <xf numFmtId="0" fontId="14" fillId="0" borderId="5" xfId="2" applyFont="1" applyBorder="1" applyAlignment="1">
      <alignment horizontal="center" vertical="center"/>
    </xf>
    <xf numFmtId="0" fontId="15" fillId="0" borderId="5" xfId="2" applyFont="1" applyBorder="1" applyAlignment="1">
      <alignment vertical="center" wrapText="1" shrinkToFit="1"/>
    </xf>
    <xf numFmtId="178" fontId="12" fillId="0" borderId="2" xfId="2" applyNumberFormat="1" applyFont="1" applyFill="1" applyBorder="1" applyAlignment="1" applyProtection="1">
      <alignment vertical="center"/>
      <protection locked="0"/>
    </xf>
    <xf numFmtId="178" fontId="12" fillId="0" borderId="3" xfId="2" applyNumberFormat="1" applyFont="1" applyFill="1" applyBorder="1" applyAlignment="1" applyProtection="1">
      <alignment vertical="center"/>
      <protection locked="0"/>
    </xf>
    <xf numFmtId="178" fontId="12" fillId="0" borderId="4" xfId="2" applyNumberFormat="1" applyFont="1" applyFill="1" applyBorder="1" applyAlignment="1" applyProtection="1">
      <alignment vertical="center"/>
      <protection locked="0"/>
    </xf>
    <xf numFmtId="0" fontId="6" fillId="0" borderId="41" xfId="2" applyFont="1" applyBorder="1" applyAlignment="1">
      <alignment horizontal="center" vertical="center"/>
    </xf>
    <xf numFmtId="0" fontId="6" fillId="0" borderId="52" xfId="2" applyFont="1" applyBorder="1" applyAlignment="1">
      <alignment horizontal="center" vertical="center"/>
    </xf>
    <xf numFmtId="0" fontId="6" fillId="0" borderId="42" xfId="2" applyFont="1" applyBorder="1" applyAlignment="1">
      <alignment horizontal="center" vertical="center"/>
    </xf>
    <xf numFmtId="179" fontId="6" fillId="0" borderId="41" xfId="2" applyNumberFormat="1" applyFont="1" applyBorder="1" applyAlignment="1">
      <alignment horizontal="center" vertical="center"/>
    </xf>
    <xf numFmtId="179" fontId="6" fillId="0" borderId="52" xfId="2" applyNumberFormat="1" applyFont="1" applyBorder="1" applyAlignment="1">
      <alignment horizontal="center" vertical="center"/>
    </xf>
    <xf numFmtId="0" fontId="6" fillId="0" borderId="53" xfId="2" applyFont="1" applyBorder="1" applyAlignment="1">
      <alignment horizontal="center" vertical="center"/>
    </xf>
    <xf numFmtId="178" fontId="12" fillId="0" borderId="41" xfId="2" applyNumberFormat="1" applyFont="1" applyFill="1" applyBorder="1" applyAlignment="1" applyProtection="1">
      <alignment horizontal="center" vertical="center"/>
      <protection locked="0"/>
    </xf>
    <xf numFmtId="178" fontId="12" fillId="0" borderId="52" xfId="2" applyNumberFormat="1" applyFont="1" applyFill="1" applyBorder="1" applyAlignment="1" applyProtection="1">
      <alignment horizontal="center" vertical="center"/>
      <protection locked="0"/>
    </xf>
    <xf numFmtId="0" fontId="6" fillId="0" borderId="15" xfId="0" applyFont="1" applyBorder="1" applyAlignment="1" applyProtection="1">
      <alignment horizontal="center" vertical="top"/>
    </xf>
    <xf numFmtId="0" fontId="6" fillId="0" borderId="1" xfId="0" applyFont="1" applyBorder="1" applyAlignment="1" applyProtection="1">
      <alignment horizontal="center" vertical="top"/>
    </xf>
    <xf numFmtId="0" fontId="6" fillId="0" borderId="16" xfId="0" applyFont="1" applyBorder="1" applyAlignment="1" applyProtection="1">
      <alignment horizontal="center" vertical="top"/>
    </xf>
    <xf numFmtId="0" fontId="6" fillId="0" borderId="1" xfId="0" applyFont="1" applyFill="1" applyBorder="1" applyAlignment="1" applyProtection="1">
      <alignment vertical="center"/>
      <protection locked="0"/>
    </xf>
    <xf numFmtId="0" fontId="6" fillId="0" borderId="16" xfId="0" applyFont="1" applyFill="1" applyBorder="1" applyAlignment="1" applyProtection="1">
      <alignment vertical="center"/>
      <protection locked="0"/>
    </xf>
    <xf numFmtId="0" fontId="17" fillId="0" borderId="0" xfId="0" applyFont="1" applyBorder="1" applyAlignment="1" applyProtection="1">
      <alignment horizontal="distributed" vertical="center"/>
    </xf>
    <xf numFmtId="0" fontId="17" fillId="0" borderId="0" xfId="0" applyFont="1" applyBorder="1" applyAlignment="1" applyProtection="1">
      <alignment horizontal="right" vertical="center"/>
    </xf>
    <xf numFmtId="0" fontId="17" fillId="0" borderId="1" xfId="0" applyFont="1" applyBorder="1" applyAlignment="1" applyProtection="1">
      <alignment horizontal="center" vertical="center" shrinkToFit="1"/>
    </xf>
    <xf numFmtId="0" fontId="6" fillId="0" borderId="3"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0" fontId="12" fillId="0" borderId="3" xfId="0" applyFont="1" applyFill="1" applyBorder="1" applyAlignment="1" applyProtection="1">
      <alignment horizontal="center" vertical="center"/>
      <protection locked="0"/>
    </xf>
    <xf numFmtId="0" fontId="12" fillId="0" borderId="4" xfId="0" applyFont="1" applyFill="1" applyBorder="1" applyAlignment="1" applyProtection="1">
      <alignment horizontal="center" vertical="center"/>
      <protection locked="0"/>
    </xf>
  </cellXfs>
  <cellStyles count="48">
    <cellStyle name="20% - アクセント 1 2" xfId="3" xr:uid="{00000000-0005-0000-0000-000000000000}"/>
    <cellStyle name="20% - アクセント 2 2" xfId="4" xr:uid="{00000000-0005-0000-0000-000001000000}"/>
    <cellStyle name="20% - アクセント 3 2" xfId="5" xr:uid="{00000000-0005-0000-0000-000002000000}"/>
    <cellStyle name="20% - アクセント 4 2" xfId="6" xr:uid="{00000000-0005-0000-0000-000003000000}"/>
    <cellStyle name="20% - アクセント 5 2" xfId="7" xr:uid="{00000000-0005-0000-0000-000004000000}"/>
    <cellStyle name="20% - アクセント 6 2" xfId="8" xr:uid="{00000000-0005-0000-0000-000005000000}"/>
    <cellStyle name="40% - アクセント 1 2" xfId="9" xr:uid="{00000000-0005-0000-0000-000006000000}"/>
    <cellStyle name="40% - アクセント 2 2" xfId="10" xr:uid="{00000000-0005-0000-0000-000007000000}"/>
    <cellStyle name="40% - アクセント 3 2" xfId="11" xr:uid="{00000000-0005-0000-0000-000008000000}"/>
    <cellStyle name="40% - アクセント 4 2" xfId="12" xr:uid="{00000000-0005-0000-0000-000009000000}"/>
    <cellStyle name="40% - アクセント 5 2" xfId="13" xr:uid="{00000000-0005-0000-0000-00000A000000}"/>
    <cellStyle name="40% - アクセント 6 2" xfId="14" xr:uid="{00000000-0005-0000-0000-00000B000000}"/>
    <cellStyle name="60% - アクセント 1 2" xfId="15" xr:uid="{00000000-0005-0000-0000-00000C000000}"/>
    <cellStyle name="60% - アクセント 2 2" xfId="16" xr:uid="{00000000-0005-0000-0000-00000D000000}"/>
    <cellStyle name="60% - アクセント 3 2" xfId="17" xr:uid="{00000000-0005-0000-0000-00000E000000}"/>
    <cellStyle name="60% - アクセント 4 2" xfId="18" xr:uid="{00000000-0005-0000-0000-00000F000000}"/>
    <cellStyle name="60% - アクセント 5 2" xfId="19" xr:uid="{00000000-0005-0000-0000-000010000000}"/>
    <cellStyle name="60% - アクセント 6 2" xfId="20" xr:uid="{00000000-0005-0000-0000-000011000000}"/>
    <cellStyle name="アクセント 1 2" xfId="22" xr:uid="{00000000-0005-0000-0000-000013000000}"/>
    <cellStyle name="アクセント 2 2" xfId="23" xr:uid="{00000000-0005-0000-0000-000014000000}"/>
    <cellStyle name="アクセント 3 2" xfId="24" xr:uid="{00000000-0005-0000-0000-000015000000}"/>
    <cellStyle name="アクセント 4 2" xfId="25" xr:uid="{00000000-0005-0000-0000-000016000000}"/>
    <cellStyle name="アクセント 5 2" xfId="26" xr:uid="{00000000-0005-0000-0000-000017000000}"/>
    <cellStyle name="アクセント 6 2" xfId="27" xr:uid="{00000000-0005-0000-0000-000018000000}"/>
    <cellStyle name="タイトル 2" xfId="28" xr:uid="{00000000-0005-0000-0000-000019000000}"/>
    <cellStyle name="チェック セル 2" xfId="29" xr:uid="{00000000-0005-0000-0000-00001A000000}"/>
    <cellStyle name="どちらでもない 2" xfId="21" xr:uid="{00000000-0005-0000-0000-000012000000}"/>
    <cellStyle name="ハイパーリンク 2" xfId="47" xr:uid="{E93A887E-D919-4ADE-8D60-B30022878DA1}"/>
    <cellStyle name="ハイパーリンク 3" xfId="30" xr:uid="{00000000-0005-0000-0000-00001B000000}"/>
    <cellStyle name="メモ 2" xfId="31" xr:uid="{00000000-0005-0000-0000-00001C000000}"/>
    <cellStyle name="リンク セル 2" xfId="32" xr:uid="{00000000-0005-0000-0000-00001D000000}"/>
    <cellStyle name="悪い 2" xfId="35" xr:uid="{00000000-0005-0000-0000-000020000000}"/>
    <cellStyle name="計算 2" xfId="42" xr:uid="{00000000-0005-0000-0000-000028000000}"/>
    <cellStyle name="警告文 2" xfId="44" xr:uid="{00000000-0005-0000-0000-00002A000000}"/>
    <cellStyle name="桁区切り" xfId="1" builtinId="6"/>
    <cellStyle name="桁区切り 2" xfId="46" xr:uid="{00000000-0005-0000-0000-000053000000}"/>
    <cellStyle name="見出し 1 2" xfId="38" xr:uid="{00000000-0005-0000-0000-000024000000}"/>
    <cellStyle name="見出し 2 2" xfId="39" xr:uid="{00000000-0005-0000-0000-000025000000}"/>
    <cellStyle name="見出し 3 2" xfId="40" xr:uid="{00000000-0005-0000-0000-000026000000}"/>
    <cellStyle name="見出し 4 2" xfId="41" xr:uid="{00000000-0005-0000-0000-000027000000}"/>
    <cellStyle name="集計 2" xfId="45" xr:uid="{00000000-0005-0000-0000-00002B000000}"/>
    <cellStyle name="出力 2" xfId="34" xr:uid="{00000000-0005-0000-0000-00001F000000}"/>
    <cellStyle name="説明文 2" xfId="43" xr:uid="{00000000-0005-0000-0000-000029000000}"/>
    <cellStyle name="入力 2" xfId="33" xr:uid="{00000000-0005-0000-0000-00001E000000}"/>
    <cellStyle name="標準" xfId="0" builtinId="0"/>
    <cellStyle name="標準 2" xfId="36" xr:uid="{00000000-0005-0000-0000-000022000000}"/>
    <cellStyle name="標準 3" xfId="2" xr:uid="{00000000-0005-0000-0000-00005C000000}"/>
    <cellStyle name="良い 2" xfId="37" xr:uid="{00000000-0005-0000-0000-000023000000}"/>
  </cellStyles>
  <dxfs count="16">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152400</xdr:colOff>
      <xdr:row>11</xdr:row>
      <xdr:rowOff>38100</xdr:rowOff>
    </xdr:from>
    <xdr:to>
      <xdr:col>28</xdr:col>
      <xdr:colOff>32385</xdr:colOff>
      <xdr:row>11</xdr:row>
      <xdr:rowOff>38100</xdr:rowOff>
    </xdr:to>
    <xdr:sp macro="" textlink="">
      <xdr:nvSpPr>
        <xdr:cNvPr id="2" name="Line 1">
          <a:extLst>
            <a:ext uri="{FF2B5EF4-FFF2-40B4-BE49-F238E27FC236}">
              <a16:creationId xmlns:a16="http://schemas.microsoft.com/office/drawing/2014/main" id="{EC492DF5-C8CB-4A98-95C8-ADD0F10CE730}"/>
            </a:ext>
          </a:extLst>
        </xdr:cNvPr>
        <xdr:cNvSpPr>
          <a:spLocks noChangeShapeType="1"/>
        </xdr:cNvSpPr>
      </xdr:nvSpPr>
      <xdr:spPr>
        <a:xfrm>
          <a:off x="1943100" y="2657475"/>
          <a:ext cx="3880485" cy="0"/>
        </a:xfrm>
        <a:prstGeom prst="line">
          <a:avLst/>
        </a:prstGeom>
        <a:noFill/>
        <a:ln w="19050">
          <a:solidFill>
            <a:sysClr val="windowText" lastClr="000000"/>
          </a:solidFill>
          <a:miter/>
        </a:ln>
      </xdr:spPr>
      <xdr:txBody>
        <a:bodyPr vertOverflow="overflow" horzOverflow="overflow" upright="1"/>
        <a:lstStyle/>
        <a:p>
          <a:endParaRPr/>
        </a:p>
      </xdr:txBody>
    </xdr:sp>
    <xdr:clientData/>
  </xdr:twoCellAnchor>
  <xdr:twoCellAnchor>
    <xdr:from>
      <xdr:col>18</xdr:col>
      <xdr:colOff>21590</xdr:colOff>
      <xdr:row>14</xdr:row>
      <xdr:rowOff>38100</xdr:rowOff>
    </xdr:from>
    <xdr:to>
      <xdr:col>22</xdr:col>
      <xdr:colOff>54610</xdr:colOff>
      <xdr:row>15</xdr:row>
      <xdr:rowOff>0</xdr:rowOff>
    </xdr:to>
    <xdr:sp macro="" textlink="">
      <xdr:nvSpPr>
        <xdr:cNvPr id="3" name="テキスト ボックス 1">
          <a:extLst>
            <a:ext uri="{FF2B5EF4-FFF2-40B4-BE49-F238E27FC236}">
              <a16:creationId xmlns:a16="http://schemas.microsoft.com/office/drawing/2014/main" id="{728B73D7-6FD5-44B4-81C0-CF3D2C41AEE3}"/>
            </a:ext>
          </a:extLst>
        </xdr:cNvPr>
        <xdr:cNvSpPr txBox="1">
          <a:spLocks noChangeArrowheads="1"/>
        </xdr:cNvSpPr>
      </xdr:nvSpPr>
      <xdr:spPr>
        <a:xfrm>
          <a:off x="3907790" y="3371850"/>
          <a:ext cx="795020" cy="200025"/>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17</xdr:row>
      <xdr:rowOff>38100</xdr:rowOff>
    </xdr:from>
    <xdr:to>
      <xdr:col>22</xdr:col>
      <xdr:colOff>54610</xdr:colOff>
      <xdr:row>18</xdr:row>
      <xdr:rowOff>0</xdr:rowOff>
    </xdr:to>
    <xdr:sp macro="" textlink="">
      <xdr:nvSpPr>
        <xdr:cNvPr id="4" name="テキスト ボックス 3">
          <a:extLst>
            <a:ext uri="{FF2B5EF4-FFF2-40B4-BE49-F238E27FC236}">
              <a16:creationId xmlns:a16="http://schemas.microsoft.com/office/drawing/2014/main" id="{4A1D6D80-4F7D-4902-A04B-698921BB3A4B}"/>
            </a:ext>
          </a:extLst>
        </xdr:cNvPr>
        <xdr:cNvSpPr txBox="1">
          <a:spLocks noChangeArrowheads="1"/>
        </xdr:cNvSpPr>
      </xdr:nvSpPr>
      <xdr:spPr>
        <a:xfrm>
          <a:off x="3907790" y="4086225"/>
          <a:ext cx="795020" cy="200025"/>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20</xdr:row>
      <xdr:rowOff>38100</xdr:rowOff>
    </xdr:from>
    <xdr:to>
      <xdr:col>22</xdr:col>
      <xdr:colOff>54610</xdr:colOff>
      <xdr:row>21</xdr:row>
      <xdr:rowOff>0</xdr:rowOff>
    </xdr:to>
    <xdr:sp macro="" textlink="">
      <xdr:nvSpPr>
        <xdr:cNvPr id="5" name="テキスト ボックス 1">
          <a:extLst>
            <a:ext uri="{FF2B5EF4-FFF2-40B4-BE49-F238E27FC236}">
              <a16:creationId xmlns:a16="http://schemas.microsoft.com/office/drawing/2014/main" id="{5D75CBCD-FA94-4840-9D9D-D9512BB77C6A}"/>
            </a:ext>
          </a:extLst>
        </xdr:cNvPr>
        <xdr:cNvSpPr txBox="1">
          <a:spLocks noChangeArrowheads="1"/>
        </xdr:cNvSpPr>
      </xdr:nvSpPr>
      <xdr:spPr>
        <a:xfrm>
          <a:off x="3907790" y="4800600"/>
          <a:ext cx="795020" cy="200025"/>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0</xdr:col>
      <xdr:colOff>142875</xdr:colOff>
      <xdr:row>0</xdr:row>
      <xdr:rowOff>114300</xdr:rowOff>
    </xdr:from>
    <xdr:to>
      <xdr:col>4</xdr:col>
      <xdr:colOff>28575</xdr:colOff>
      <xdr:row>2</xdr:row>
      <xdr:rowOff>57150</xdr:rowOff>
    </xdr:to>
    <xdr:sp macro="" textlink="">
      <xdr:nvSpPr>
        <xdr:cNvPr id="6" name="テキスト ボックス 5">
          <a:extLst>
            <a:ext uri="{FF2B5EF4-FFF2-40B4-BE49-F238E27FC236}">
              <a16:creationId xmlns:a16="http://schemas.microsoft.com/office/drawing/2014/main" id="{849DA666-7EF6-410D-A0E2-4EA49AF1AE01}"/>
            </a:ext>
          </a:extLst>
        </xdr:cNvPr>
        <xdr:cNvSpPr txBox="1"/>
      </xdr:nvSpPr>
      <xdr:spPr>
        <a:xfrm>
          <a:off x="142875" y="114300"/>
          <a:ext cx="952500" cy="4191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800"/>
            <a:t>B</a:t>
          </a:r>
          <a:r>
            <a:rPr kumimoji="1" lang="ja-JP" altLang="en-US" sz="1800"/>
            <a:t>類</a:t>
          </a:r>
        </a:p>
      </xdr:txBody>
    </xdr:sp>
    <xdr:clientData/>
  </xdr:twoCellAnchor>
  <xdr:twoCellAnchor>
    <xdr:from>
      <xdr:col>18</xdr:col>
      <xdr:colOff>21590</xdr:colOff>
      <xdr:row>23</xdr:row>
      <xdr:rowOff>38100</xdr:rowOff>
    </xdr:from>
    <xdr:to>
      <xdr:col>22</xdr:col>
      <xdr:colOff>54610</xdr:colOff>
      <xdr:row>24</xdr:row>
      <xdr:rowOff>0</xdr:rowOff>
    </xdr:to>
    <xdr:sp macro="" textlink="">
      <xdr:nvSpPr>
        <xdr:cNvPr id="7" name="テキスト ボックス 1">
          <a:extLst>
            <a:ext uri="{FF2B5EF4-FFF2-40B4-BE49-F238E27FC236}">
              <a16:creationId xmlns:a16="http://schemas.microsoft.com/office/drawing/2014/main" id="{E48FD61D-DE1E-4FA2-B1B6-C020ABF16779}"/>
            </a:ext>
          </a:extLst>
        </xdr:cNvPr>
        <xdr:cNvSpPr txBox="1">
          <a:spLocks noChangeArrowheads="1"/>
        </xdr:cNvSpPr>
      </xdr:nvSpPr>
      <xdr:spPr>
        <a:xfrm>
          <a:off x="3907790" y="5514975"/>
          <a:ext cx="795020" cy="200025"/>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26</xdr:row>
      <xdr:rowOff>38100</xdr:rowOff>
    </xdr:from>
    <xdr:to>
      <xdr:col>22</xdr:col>
      <xdr:colOff>54610</xdr:colOff>
      <xdr:row>27</xdr:row>
      <xdr:rowOff>0</xdr:rowOff>
    </xdr:to>
    <xdr:sp macro="" textlink="">
      <xdr:nvSpPr>
        <xdr:cNvPr id="8" name="テキスト ボックス 1">
          <a:extLst>
            <a:ext uri="{FF2B5EF4-FFF2-40B4-BE49-F238E27FC236}">
              <a16:creationId xmlns:a16="http://schemas.microsoft.com/office/drawing/2014/main" id="{EA632F31-DA89-498C-A861-BB302D1EE0D0}"/>
            </a:ext>
          </a:extLst>
        </xdr:cNvPr>
        <xdr:cNvSpPr txBox="1">
          <a:spLocks noChangeArrowheads="1"/>
        </xdr:cNvSpPr>
      </xdr:nvSpPr>
      <xdr:spPr>
        <a:xfrm>
          <a:off x="3907790" y="6229350"/>
          <a:ext cx="795020" cy="200025"/>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22</xdr:col>
      <xdr:colOff>107156</xdr:colOff>
      <xdr:row>49</xdr:row>
      <xdr:rowOff>71438</xdr:rowOff>
    </xdr:from>
    <xdr:to>
      <xdr:col>37</xdr:col>
      <xdr:colOff>107156</xdr:colOff>
      <xdr:row>51</xdr:row>
      <xdr:rowOff>171188</xdr:rowOff>
    </xdr:to>
    <xdr:sp macro="" textlink="">
      <xdr:nvSpPr>
        <xdr:cNvPr id="9" name="テキスト ボックス 8">
          <a:extLst>
            <a:ext uri="{FF2B5EF4-FFF2-40B4-BE49-F238E27FC236}">
              <a16:creationId xmlns:a16="http://schemas.microsoft.com/office/drawing/2014/main" id="{9F5B23A3-7548-48B2-B42A-D9B0682DAF65}"/>
            </a:ext>
          </a:extLst>
        </xdr:cNvPr>
        <xdr:cNvSpPr txBox="1"/>
      </xdr:nvSpPr>
      <xdr:spPr>
        <a:xfrm>
          <a:off x="4755356" y="11215688"/>
          <a:ext cx="2857500" cy="576000"/>
        </a:xfrm>
        <a:prstGeom prst="rect">
          <a:avLst/>
        </a:prstGeom>
        <a:no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検査確認済　　　　年　　　月　　　日</a:t>
          </a:r>
          <a:endParaRPr kumimoji="1" lang="en-US" altLang="ja-JP" sz="1100">
            <a:solidFill>
              <a:sysClr val="windowText" lastClr="000000"/>
            </a:solidFill>
          </a:endParaRPr>
        </a:p>
        <a:p>
          <a:r>
            <a:rPr kumimoji="1" lang="ja-JP" altLang="en-US" sz="1100">
              <a:solidFill>
                <a:sysClr val="windowText" lastClr="000000"/>
              </a:solidFill>
            </a:rPr>
            <a:t>検査員氏名　　　　　　　　　　　　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5512;&#36914;&#29677;/&#20104;&#38450;&#25509;&#31278;&#38306;&#20418;/01_&#22679;&#36914;&#12475;&#12531;&#12479;&#12540;&#38306;&#20418;/02_&#21307;&#30274;&#27231;&#38306;&#36890;&#30693;/R8/02_&#12460;&#12452;&#12489;&#12521;&#12452;&#12531;&#12539;&#35531;&#27714;&#26360;&#36865;&#20184;/00_&#35531;&#27714;&#26360;&#27096;&#24335;/&#27161;&#28310;&#27096;&#24335;&#65298;(080701&#25913;&#35330;)&#12288;&#31179;&#30000;&#30476;&#24195;&#22495;&#20104;&#38450;&#25509;&#31278;%20&#23455;&#26045;&#22577;&#21578;&#26360;%20&#20860;%20&#35531;&#27714;&#26360;&#65288;B&#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実施報告書兼請求書(記入しないこと)"/>
      <sheetName val="委託料一覧"/>
    </sheetNames>
    <sheetDataSet>
      <sheetData sheetId="0"/>
      <sheetData sheetId="1">
        <row r="2">
          <cell r="A2" t="str">
            <v>令和８年7月１日現在</v>
          </cell>
        </row>
        <row r="3">
          <cell r="BB3">
            <v>54</v>
          </cell>
          <cell r="BC3">
            <v>55</v>
          </cell>
          <cell r="BD3">
            <v>56</v>
          </cell>
          <cell r="BE3">
            <v>57</v>
          </cell>
          <cell r="BF3">
            <v>58</v>
          </cell>
          <cell r="BG3">
            <v>59</v>
          </cell>
          <cell r="BH3">
            <v>60</v>
          </cell>
          <cell r="BI3">
            <v>61</v>
          </cell>
          <cell r="BJ3">
            <v>62</v>
          </cell>
          <cell r="BK3">
            <v>63</v>
          </cell>
          <cell r="BL3">
            <v>64</v>
          </cell>
          <cell r="BM3">
            <v>65</v>
          </cell>
          <cell r="BN3">
            <v>66</v>
          </cell>
          <cell r="BO3">
            <v>67</v>
          </cell>
          <cell r="BP3">
            <v>68</v>
          </cell>
          <cell r="BQ3">
            <v>69</v>
          </cell>
          <cell r="BR3">
            <v>70</v>
          </cell>
          <cell r="BS3">
            <v>71</v>
          </cell>
          <cell r="BT3">
            <v>72</v>
          </cell>
          <cell r="BU3">
            <v>73</v>
          </cell>
          <cell r="BV3">
            <v>74</v>
          </cell>
          <cell r="BW3">
            <v>75</v>
          </cell>
          <cell r="BX3">
            <v>76</v>
          </cell>
          <cell r="BY3">
            <v>77</v>
          </cell>
          <cell r="CA3">
            <v>79</v>
          </cell>
        </row>
        <row r="6">
          <cell r="A6" t="str">
            <v/>
          </cell>
          <cell r="B6" t="str">
            <v/>
          </cell>
          <cell r="C6" t="str">
            <v/>
          </cell>
          <cell r="D6" t="str">
            <v/>
          </cell>
          <cell r="E6" t="str">
            <v/>
          </cell>
          <cell r="F6"/>
          <cell r="G6"/>
          <cell r="H6"/>
          <cell r="I6"/>
          <cell r="J6"/>
          <cell r="K6"/>
          <cell r="L6"/>
          <cell r="M6"/>
          <cell r="N6"/>
          <cell r="O6"/>
          <cell r="P6"/>
          <cell r="Q6"/>
          <cell r="R6"/>
          <cell r="S6"/>
          <cell r="T6"/>
          <cell r="U6"/>
          <cell r="V6"/>
          <cell r="W6"/>
          <cell r="X6"/>
          <cell r="Y6"/>
          <cell r="Z6"/>
          <cell r="AA6"/>
          <cell r="AB6"/>
          <cell r="AC6"/>
          <cell r="AD6"/>
          <cell r="AE6"/>
          <cell r="AF6"/>
          <cell r="AG6"/>
          <cell r="AH6"/>
          <cell r="AI6"/>
          <cell r="AJ6"/>
          <cell r="AK6"/>
          <cell r="AL6"/>
          <cell r="AM6"/>
          <cell r="AN6"/>
          <cell r="AO6"/>
          <cell r="AP6"/>
          <cell r="AQ6"/>
          <cell r="AR6"/>
          <cell r="AS6"/>
          <cell r="AT6"/>
          <cell r="AU6"/>
          <cell r="AV6"/>
          <cell r="AW6"/>
          <cell r="AX6"/>
          <cell r="AY6"/>
          <cell r="AZ6"/>
          <cell r="BA6"/>
          <cell r="BB6"/>
          <cell r="BC6"/>
          <cell r="BD6"/>
          <cell r="BE6"/>
          <cell r="BF6"/>
          <cell r="BG6"/>
          <cell r="BH6"/>
          <cell r="BI6"/>
          <cell r="BJ6"/>
          <cell r="BK6"/>
          <cell r="BL6"/>
          <cell r="BM6"/>
          <cell r="BN6"/>
          <cell r="BO6"/>
          <cell r="BP6"/>
          <cell r="BQ6"/>
          <cell r="BR6"/>
          <cell r="BS6"/>
          <cell r="BT6"/>
          <cell r="BU6"/>
          <cell r="BV6"/>
          <cell r="BW6"/>
          <cell r="BX6"/>
          <cell r="BY6"/>
          <cell r="BZ6"/>
          <cell r="CA6"/>
        </row>
        <row r="7">
          <cell r="A7" t="str">
            <v>秋田市長　様　
【市内】</v>
          </cell>
          <cell r="B7" t="str">
            <v>秋田市保健所　健康管理課</v>
          </cell>
          <cell r="C7" t="str">
            <v>010-0976</v>
          </cell>
          <cell r="D7" t="str">
            <v>秋田市八橋南一丁目８－３</v>
          </cell>
          <cell r="E7" t="str">
            <v>018-883-1179</v>
          </cell>
          <cell r="F7"/>
          <cell r="G7"/>
          <cell r="H7"/>
          <cell r="I7"/>
          <cell r="J7"/>
          <cell r="K7"/>
          <cell r="L7"/>
          <cell r="M7"/>
          <cell r="N7"/>
          <cell r="O7"/>
          <cell r="P7"/>
          <cell r="Q7"/>
          <cell r="R7"/>
          <cell r="S7"/>
          <cell r="T7"/>
          <cell r="U7"/>
          <cell r="V7"/>
          <cell r="W7"/>
          <cell r="X7"/>
          <cell r="Y7"/>
          <cell r="Z7"/>
          <cell r="AA7"/>
          <cell r="AB7"/>
          <cell r="AC7"/>
          <cell r="AD7"/>
          <cell r="AE7"/>
          <cell r="AF7"/>
          <cell r="AG7"/>
          <cell r="AH7"/>
          <cell r="AI7"/>
          <cell r="AJ7"/>
          <cell r="AK7"/>
          <cell r="AL7"/>
          <cell r="AM7"/>
          <cell r="AN7"/>
          <cell r="AO7"/>
          <cell r="AP7"/>
          <cell r="AQ7"/>
          <cell r="AR7"/>
          <cell r="AS7"/>
          <cell r="AT7"/>
          <cell r="AU7"/>
          <cell r="AV7"/>
          <cell r="AW7"/>
          <cell r="AX7"/>
          <cell r="AY7"/>
          <cell r="AZ7"/>
          <cell r="BA7"/>
          <cell r="BB7" t="str">
            <v>非課税世帯</v>
          </cell>
          <cell r="BC7">
            <v>3313</v>
          </cell>
          <cell r="BD7" t="str">
            <v>課税世帯</v>
          </cell>
          <cell r="BE7">
            <v>2713</v>
          </cell>
          <cell r="BF7" t="str">
            <v>非課税世帯</v>
          </cell>
          <cell r="BG7">
            <v>8013</v>
          </cell>
          <cell r="BH7" t="str">
            <v>課税世帯</v>
          </cell>
          <cell r="BI7">
            <v>7013</v>
          </cell>
          <cell r="BJ7" t="str">
            <v>非課税世帯</v>
          </cell>
          <cell r="BK7">
            <v>8893</v>
          </cell>
          <cell r="BL7" t="str">
            <v>課税世帯</v>
          </cell>
          <cell r="BM7">
            <v>7893</v>
          </cell>
          <cell r="BN7" t="str">
            <v>非課税世帯</v>
          </cell>
          <cell r="BO7">
            <v>11022</v>
          </cell>
          <cell r="BP7" t="str">
            <v>課税世帯</v>
          </cell>
          <cell r="BQ7">
            <v>10022</v>
          </cell>
          <cell r="BR7" t="str">
            <v>非課税世帯</v>
          </cell>
          <cell r="BS7">
            <v>5022</v>
          </cell>
          <cell r="BT7" t="str">
            <v>課税世帯</v>
          </cell>
          <cell r="BU7">
            <v>4022</v>
          </cell>
          <cell r="BV7"/>
          <cell r="BW7"/>
          <cell r="BX7" t="str">
            <v>無し</v>
          </cell>
          <cell r="BY7"/>
          <cell r="BZ7" t="str">
            <v>秋田市内の医療機関　インフルエンザの実施期間は10月～2月
秋田市内の医療機関　新型コロナウイルス感染症の実施期間10月～3月</v>
          </cell>
          <cell r="CA7" t="str">
            <v>・接種料金は、医療機関が設定する接種料金（ただし、生活保護受給者の料金は、インフルエンザ（高齢者）は5,291円、高齢者用肺炎球菌は11,561円、新型コロナウイルス感染症は15,741円、帯状疱疹（組換え）は21,791円、帯状疱疹（生）8,591が上限）
・請求書の日付けは空欄で２枚提出(押印は不要。ただし、欄外に発行責任者（理事長や院長等の医療機関内において権限の委任を受けた役職員）の職名・氏名、担当者（請求に関する事務を担当する者）の職名・氏名および連絡先（医療機関の代表番号や直通番号等）を記載すること。）
※ｲﾝﾌﾙｴﾝｻﾞ、肺炎球菌、新型コロナウイルス感染症、帯状疱疹のいずれも、接種料金が委託料に満たない場合はその金額を委託料として請求してください。</v>
          </cell>
        </row>
        <row r="8">
          <cell r="A8" t="str">
            <v>秋田市長　様　
【市外（県内に限る）】</v>
          </cell>
          <cell r="B8" t="str">
            <v>秋田市保健所　健康管理課</v>
          </cell>
          <cell r="C8" t="str">
            <v>010-0976</v>
          </cell>
          <cell r="D8" t="str">
            <v>秋田市八橋南一丁目８－３</v>
          </cell>
          <cell r="E8" t="str">
            <v>018-883-1179</v>
          </cell>
          <cell r="F8"/>
          <cell r="G8"/>
          <cell r="H8"/>
          <cell r="I8"/>
          <cell r="J8"/>
          <cell r="K8"/>
          <cell r="L8"/>
          <cell r="M8"/>
          <cell r="N8"/>
          <cell r="O8"/>
          <cell r="P8"/>
          <cell r="Q8"/>
          <cell r="R8"/>
          <cell r="S8"/>
          <cell r="T8"/>
          <cell r="U8"/>
          <cell r="V8"/>
          <cell r="W8"/>
          <cell r="X8"/>
          <cell r="Y8"/>
          <cell r="Z8"/>
          <cell r="AA8"/>
          <cell r="AB8"/>
          <cell r="AC8"/>
          <cell r="AD8"/>
          <cell r="AE8"/>
          <cell r="AF8"/>
          <cell r="AG8"/>
          <cell r="AH8"/>
          <cell r="AI8"/>
          <cell r="AJ8"/>
          <cell r="AK8"/>
          <cell r="AL8"/>
          <cell r="AM8"/>
          <cell r="AN8"/>
          <cell r="AO8"/>
          <cell r="AP8"/>
          <cell r="AQ8"/>
          <cell r="AR8"/>
          <cell r="AS8"/>
          <cell r="AT8"/>
          <cell r="AU8"/>
          <cell r="AV8"/>
          <cell r="AW8"/>
          <cell r="AX8"/>
          <cell r="AY8"/>
          <cell r="AZ8"/>
          <cell r="BA8"/>
          <cell r="BB8" t="str">
            <v>非課税世帯</v>
          </cell>
          <cell r="BC8">
            <v>3313</v>
          </cell>
          <cell r="BD8" t="str">
            <v>課税世帯</v>
          </cell>
          <cell r="BE8">
            <v>2713</v>
          </cell>
          <cell r="BF8" t="str">
            <v>非課税世帯</v>
          </cell>
          <cell r="BG8">
            <v>8013</v>
          </cell>
          <cell r="BH8" t="str">
            <v>課税世帯</v>
          </cell>
          <cell r="BI8">
            <v>7013</v>
          </cell>
          <cell r="BJ8" t="str">
            <v>非課税世帯</v>
          </cell>
          <cell r="BK8">
            <v>8893</v>
          </cell>
          <cell r="BL8" t="str">
            <v>課税世帯</v>
          </cell>
          <cell r="BM8">
            <v>7893</v>
          </cell>
          <cell r="BN8" t="str">
            <v>非課税世帯</v>
          </cell>
          <cell r="BO8">
            <v>11022</v>
          </cell>
          <cell r="BP8" t="str">
            <v>課税世帯</v>
          </cell>
          <cell r="BQ8">
            <v>10022</v>
          </cell>
          <cell r="BR8" t="str">
            <v>非課税世帯</v>
          </cell>
          <cell r="BS8">
            <v>5022</v>
          </cell>
          <cell r="BT8" t="str">
            <v>課税世帯</v>
          </cell>
          <cell r="BU8">
            <v>4022</v>
          </cell>
          <cell r="BV8"/>
          <cell r="BW8"/>
          <cell r="BX8" t="str">
            <v>無し</v>
          </cell>
          <cell r="BY8"/>
          <cell r="BZ8" t="str">
            <v>秋田市以外の医療機関　インフルエンザの実施期間は10月～2月
秋田市以外の医療機関　新型コロナウイルス感染症の実施期間10月～3月</v>
          </cell>
          <cell r="CA8" t="str">
            <v>・接種料金は、医療機関が設定する接種料金（ただし、生活保護受給者の料金は、インフルエンザ（高齢者）は5,291円、高齢者用肺炎球菌は11,561円、新型コロナウイルス感染症は15,741円、帯状疱疹（組換え）は21,791円、帯状疱疹（生）8,591が上限）
・請求書の日付けは空欄で２枚提出(押印は不要。ただし、欄外に発行責任者（理事長や院長等の医療機関内において権限の委任を受けた役職員）の職名・氏名、担当者（請求に関する事務を担当する者）の職名・氏名および連絡先（医療機関の代表番号や直通番号等）を記載すること。）
※ｲﾝﾌﾙｴﾝｻﾞ、肺炎球菌、新型コロナウイルス感染症、帯状疱疹のいずれも、接種料金が委託料に満たない場合はその金額を委託料として請求してください。</v>
          </cell>
        </row>
        <row r="9">
          <cell r="A9" t="str">
            <v>能代市長　様</v>
          </cell>
          <cell r="B9" t="str">
            <v>健康づくり課</v>
          </cell>
          <cell r="C9" t="str">
            <v>016-0157</v>
          </cell>
          <cell r="D9" t="str">
            <v>能代市字腹鞁ノ沢１９－３</v>
          </cell>
          <cell r="E9" t="str">
            <v>0185-58-2838</v>
          </cell>
          <cell r="F9"/>
          <cell r="G9"/>
          <cell r="H9"/>
          <cell r="I9"/>
          <cell r="J9"/>
          <cell r="K9"/>
          <cell r="L9"/>
          <cell r="M9"/>
          <cell r="N9"/>
          <cell r="O9"/>
          <cell r="P9"/>
          <cell r="Q9"/>
          <cell r="R9"/>
          <cell r="S9"/>
          <cell r="T9"/>
          <cell r="U9"/>
          <cell r="V9"/>
          <cell r="W9"/>
          <cell r="X9"/>
          <cell r="Y9"/>
          <cell r="Z9"/>
          <cell r="AA9"/>
          <cell r="AB9"/>
          <cell r="AC9"/>
          <cell r="AD9"/>
          <cell r="AE9"/>
          <cell r="AF9"/>
          <cell r="AG9"/>
          <cell r="AH9"/>
          <cell r="AI9"/>
          <cell r="AJ9"/>
          <cell r="AK9"/>
          <cell r="AL9"/>
          <cell r="AM9"/>
          <cell r="AN9"/>
          <cell r="AO9"/>
          <cell r="AP9"/>
          <cell r="AQ9"/>
          <cell r="AR9"/>
          <cell r="AS9"/>
          <cell r="AT9"/>
          <cell r="AU9"/>
          <cell r="AV9"/>
          <cell r="AW9"/>
          <cell r="AX9"/>
          <cell r="AY9"/>
          <cell r="AZ9"/>
          <cell r="BA9"/>
          <cell r="BB9"/>
          <cell r="BC9"/>
          <cell r="BD9" t="str">
            <v>一般</v>
          </cell>
          <cell r="BE9">
            <v>1400</v>
          </cell>
          <cell r="BF9"/>
          <cell r="BG9"/>
          <cell r="BH9" t="str">
            <v>一般</v>
          </cell>
          <cell r="BI9">
            <v>4000</v>
          </cell>
          <cell r="BJ9"/>
          <cell r="BK9"/>
          <cell r="BL9" t="str">
            <v>一般</v>
          </cell>
          <cell r="BM9">
            <v>7800</v>
          </cell>
          <cell r="BN9"/>
          <cell r="BO9"/>
          <cell r="BP9" t="str">
            <v>一般</v>
          </cell>
          <cell r="BQ9">
            <v>10000</v>
          </cell>
          <cell r="BR9"/>
          <cell r="BS9"/>
          <cell r="BT9" t="str">
            <v>一般</v>
          </cell>
          <cell r="BU9">
            <v>5000</v>
          </cell>
          <cell r="BV9"/>
          <cell r="BW9"/>
          <cell r="BX9" t="str">
            <v>無し</v>
          </cell>
          <cell r="BY9"/>
          <cell r="BZ9" t="str">
            <v>インフルエンザ・コロナワクチンの実施期間は10月～2月</v>
          </cell>
          <cell r="CA9" t="str">
            <v>【インフルエンザ（高齢者）・高齢者用肺炎球菌・コロナワクチン・帯状疱疹】生保受給者は全額助成。接種料金が委託料に満たない場合はその金額。
押印を省略する場合は余白に担当者氏名及び連絡先を記載すること。</v>
          </cell>
        </row>
        <row r="10">
          <cell r="A10" t="str">
            <v>横手市長　様</v>
          </cell>
          <cell r="B10" t="str">
            <v>健康福祉部　健康推進課</v>
          </cell>
          <cell r="C10" t="str">
            <v>013-0044</v>
          </cell>
          <cell r="D10" t="str">
            <v>横手市横山町１－１</v>
          </cell>
          <cell r="E10" t="str">
            <v>0182-33-9600</v>
          </cell>
          <cell r="F10"/>
          <cell r="G10"/>
          <cell r="H10"/>
          <cell r="I10"/>
          <cell r="J10"/>
          <cell r="K10"/>
          <cell r="L10"/>
          <cell r="M10"/>
          <cell r="N10"/>
          <cell r="O10"/>
          <cell r="P10"/>
          <cell r="Q10"/>
          <cell r="R10"/>
          <cell r="S10"/>
          <cell r="T10"/>
          <cell r="U10"/>
          <cell r="V10"/>
          <cell r="W10"/>
          <cell r="X10"/>
          <cell r="Y10"/>
          <cell r="Z10"/>
          <cell r="AA10"/>
          <cell r="AB10"/>
          <cell r="AC10"/>
          <cell r="AD10"/>
          <cell r="AE10"/>
          <cell r="AF10"/>
          <cell r="AG10"/>
          <cell r="AH10"/>
          <cell r="AI10"/>
          <cell r="AJ10"/>
          <cell r="AK10"/>
          <cell r="AL10"/>
          <cell r="AM10"/>
          <cell r="AN10"/>
          <cell r="AO10"/>
          <cell r="AP10"/>
          <cell r="AQ10"/>
          <cell r="AR10"/>
          <cell r="AS10"/>
          <cell r="AT10"/>
          <cell r="AU10"/>
          <cell r="AV10"/>
          <cell r="AW10"/>
          <cell r="AX10"/>
          <cell r="AY10"/>
          <cell r="AZ10"/>
          <cell r="BA10"/>
          <cell r="BB10"/>
          <cell r="BC10"/>
          <cell r="BD10" t="str">
            <v>一般</v>
          </cell>
          <cell r="BE10">
            <v>1000</v>
          </cell>
          <cell r="BF10"/>
          <cell r="BG10"/>
          <cell r="BH10" t="str">
            <v>一般</v>
          </cell>
          <cell r="BI10">
            <v>4000</v>
          </cell>
          <cell r="BJ10"/>
          <cell r="BK10"/>
          <cell r="BL10" t="str">
            <v>一般</v>
          </cell>
          <cell r="BM10">
            <v>4600</v>
          </cell>
          <cell r="BN10"/>
          <cell r="BO10"/>
          <cell r="BP10" t="str">
            <v>一般</v>
          </cell>
          <cell r="BQ10">
            <v>10000</v>
          </cell>
          <cell r="BR10"/>
          <cell r="BS10"/>
          <cell r="BT10" t="str">
            <v>一般</v>
          </cell>
          <cell r="BU10">
            <v>4000</v>
          </cell>
          <cell r="BV10"/>
          <cell r="BW10"/>
          <cell r="BX10" t="str">
            <v>無し</v>
          </cell>
          <cell r="BY10"/>
          <cell r="BZ10" t="str">
            <v>インフルエンザ及び新型コロナウイルス感染症の実施期間は10月～2月</v>
          </cell>
          <cell r="CA10" t="str">
            <v>【インフルエンザ（高齢者）・高齢者用肺炎球菌・新型コロナウイルス感染症・帯状疱疹】 生活保護受給者は全額助成。押印を省略する場合、余白に「発行責任者職名・氏名、発行担当者職名・氏名、連絡先電話番号」を記載すること。</v>
          </cell>
        </row>
        <row r="11">
          <cell r="A11" t="str">
            <v>大館市長　様</v>
          </cell>
          <cell r="B11" t="str">
            <v>福祉部　健康課　健康企画係</v>
          </cell>
          <cell r="C11" t="str">
            <v>017-0897</v>
          </cell>
          <cell r="D11" t="str">
            <v>大館市字三ノ丸５５</v>
          </cell>
          <cell r="E11" t="str">
            <v>0186-42-9055</v>
          </cell>
          <cell r="F11"/>
          <cell r="G11"/>
          <cell r="H11"/>
          <cell r="I11"/>
          <cell r="J11"/>
          <cell r="K11"/>
          <cell r="L11"/>
          <cell r="M11"/>
          <cell r="N11"/>
          <cell r="O11"/>
          <cell r="P11"/>
          <cell r="Q11"/>
          <cell r="R11"/>
          <cell r="S11"/>
          <cell r="T11"/>
          <cell r="U11"/>
          <cell r="V11"/>
          <cell r="W11"/>
          <cell r="X11"/>
          <cell r="Y11"/>
          <cell r="Z11"/>
          <cell r="AA11"/>
          <cell r="AB11"/>
          <cell r="AC11"/>
          <cell r="AD11"/>
          <cell r="AE11"/>
          <cell r="AF11"/>
          <cell r="AG11"/>
          <cell r="AH11"/>
          <cell r="AI11"/>
          <cell r="AJ11"/>
          <cell r="AK11"/>
          <cell r="AL11"/>
          <cell r="AM11"/>
          <cell r="AN11"/>
          <cell r="AO11"/>
          <cell r="AP11"/>
          <cell r="AQ11"/>
          <cell r="AR11"/>
          <cell r="AS11"/>
          <cell r="AT11"/>
          <cell r="AU11"/>
          <cell r="AV11"/>
          <cell r="AW11"/>
          <cell r="AX11"/>
          <cell r="AY11"/>
          <cell r="AZ11"/>
          <cell r="BA11"/>
          <cell r="BB11"/>
          <cell r="BC11"/>
          <cell r="BD11" t="str">
            <v>一般</v>
          </cell>
          <cell r="BE11">
            <v>1000</v>
          </cell>
          <cell r="BF11"/>
          <cell r="BG11"/>
          <cell r="BH11" t="str">
            <v>一般</v>
          </cell>
          <cell r="BI11">
            <v>3000</v>
          </cell>
          <cell r="BJ11"/>
          <cell r="BK11"/>
          <cell r="BL11" t="str">
            <v>未定</v>
          </cell>
          <cell r="BM11"/>
          <cell r="BN11"/>
          <cell r="BO11"/>
          <cell r="BP11" t="str">
            <v>一般</v>
          </cell>
          <cell r="BQ11">
            <v>10000</v>
          </cell>
          <cell r="BR11"/>
          <cell r="BS11"/>
          <cell r="BT11" t="str">
            <v>一般</v>
          </cell>
          <cell r="BU11">
            <v>5000</v>
          </cell>
          <cell r="BV11"/>
          <cell r="BW11"/>
          <cell r="BX11" t="str">
            <v>無し</v>
          </cell>
          <cell r="BY11"/>
          <cell r="BZ11" t="str">
            <v>インフルエンザの実施期間は10月～2月
新型コロナの実施期間は10月～3月</v>
          </cell>
          <cell r="CA11" t="str">
            <v>【インフルエンザ（高齢者）・高齢者用肺炎球菌・新型コロナ・帯状疱疹】  生活保護受給世帯は全額助成。接種料が委託料に満たない場合はその金額。予診料の設定はなし。請求書は、Ａ類疾病と分けてB類疾病をまとめて1枚にして提出する。実施報告書兼請求書は押印必要なし。</v>
          </cell>
        </row>
        <row r="12">
          <cell r="A12" t="str">
            <v>男鹿市長 菅原広二　様</v>
          </cell>
          <cell r="B12" t="str">
            <v>子育て健康課 健康推進班</v>
          </cell>
          <cell r="C12" t="str">
            <v>010-0595</v>
          </cell>
          <cell r="D12" t="str">
            <v>男鹿市船川港船川字泉台６６番地１</v>
          </cell>
          <cell r="E12" t="str">
            <v>0185-24-3400</v>
          </cell>
          <cell r="F12"/>
          <cell r="G12"/>
          <cell r="H12"/>
          <cell r="I12"/>
          <cell r="J12"/>
          <cell r="K12"/>
          <cell r="L12"/>
          <cell r="M12"/>
          <cell r="N12"/>
          <cell r="O12"/>
          <cell r="P12"/>
          <cell r="Q12"/>
          <cell r="R12"/>
          <cell r="S12"/>
          <cell r="T12"/>
          <cell r="U12"/>
          <cell r="V12"/>
          <cell r="W12"/>
          <cell r="X12"/>
          <cell r="Y12"/>
          <cell r="Z12"/>
          <cell r="AA12"/>
          <cell r="AB12"/>
          <cell r="AC12"/>
          <cell r="AD12"/>
          <cell r="AE12"/>
          <cell r="AF12"/>
          <cell r="AG12"/>
          <cell r="AH12"/>
          <cell r="AI12"/>
          <cell r="AJ12"/>
          <cell r="AK12"/>
          <cell r="AL12"/>
          <cell r="AM12"/>
          <cell r="AN12"/>
          <cell r="AO12"/>
          <cell r="AP12"/>
          <cell r="AQ12"/>
          <cell r="AR12"/>
          <cell r="AS12"/>
          <cell r="AT12"/>
          <cell r="AU12"/>
          <cell r="AV12"/>
          <cell r="AW12"/>
          <cell r="AX12"/>
          <cell r="AY12"/>
          <cell r="AZ12"/>
          <cell r="BA12"/>
          <cell r="BB12"/>
          <cell r="BC12"/>
          <cell r="BD12" t="str">
            <v>一般</v>
          </cell>
          <cell r="BE12">
            <v>1500</v>
          </cell>
          <cell r="BF12"/>
          <cell r="BG12"/>
          <cell r="BH12" t="str">
            <v>一般</v>
          </cell>
          <cell r="BI12">
            <v>4000</v>
          </cell>
          <cell r="BJ12"/>
          <cell r="BK12"/>
          <cell r="BL12" t="str">
            <v>一般</v>
          </cell>
          <cell r="BM12">
            <v>7800</v>
          </cell>
          <cell r="BN12"/>
          <cell r="BO12"/>
          <cell r="BP12" t="str">
            <v>一般</v>
          </cell>
          <cell r="BQ12">
            <v>10000</v>
          </cell>
          <cell r="BR12"/>
          <cell r="BS12"/>
          <cell r="BT12" t="str">
            <v>一般</v>
          </cell>
          <cell r="BU12">
            <v>5000</v>
          </cell>
          <cell r="BV12"/>
          <cell r="BW12"/>
          <cell r="BX12" t="str">
            <v>無し</v>
          </cell>
          <cell r="BY12"/>
          <cell r="BZ12" t="str">
            <v>インフルエンザの実施期間は10月～2月
新型コロナウイルス感染症の実施期間は10月～2月</v>
          </cell>
          <cell r="CA12" t="str">
            <v>【インフルエンザ（高齢者）・高齢者用肺炎球菌・新型コロナウイルス感染症・帯状疱疹】生活保護市全額補助
押印を省略する場合、余白に「発行責任者職名・氏名、担当者職名・氏名及び連絡先電話番号」を記載すること。</v>
          </cell>
        </row>
        <row r="13">
          <cell r="A13" t="str">
            <v>湯沢市長　様</v>
          </cell>
          <cell r="B13" t="str">
            <v>健康対策課</v>
          </cell>
          <cell r="C13" t="str">
            <v>012-8501</v>
          </cell>
          <cell r="D13" t="str">
            <v>湯沢市佐竹町１－１</v>
          </cell>
          <cell r="E13" t="str">
            <v>0183-73-2124</v>
          </cell>
          <cell r="F13"/>
          <cell r="G13"/>
          <cell r="H13"/>
          <cell r="I13"/>
          <cell r="J13"/>
          <cell r="K13"/>
          <cell r="L13"/>
          <cell r="M13"/>
          <cell r="N13"/>
          <cell r="O13"/>
          <cell r="P13"/>
          <cell r="Q13"/>
          <cell r="R13"/>
          <cell r="S13"/>
          <cell r="T13"/>
          <cell r="U13"/>
          <cell r="V13"/>
          <cell r="W13"/>
          <cell r="X13"/>
          <cell r="Y13"/>
          <cell r="Z13"/>
          <cell r="AA13"/>
          <cell r="AB13"/>
          <cell r="AC13"/>
          <cell r="AD13"/>
          <cell r="AE13"/>
          <cell r="AF13"/>
          <cell r="AG13"/>
          <cell r="AH13"/>
          <cell r="AI13"/>
          <cell r="AJ13"/>
          <cell r="AK13"/>
          <cell r="AL13"/>
          <cell r="AM13"/>
          <cell r="AN13"/>
          <cell r="AO13"/>
          <cell r="AP13"/>
          <cell r="AQ13"/>
          <cell r="AR13"/>
          <cell r="AS13"/>
          <cell r="AT13"/>
          <cell r="AU13"/>
          <cell r="AV13"/>
          <cell r="AW13"/>
          <cell r="AX13"/>
          <cell r="AY13"/>
          <cell r="AZ13"/>
          <cell r="BA13"/>
          <cell r="BB13"/>
          <cell r="BC13"/>
          <cell r="BD13" t="str">
            <v>一般</v>
          </cell>
          <cell r="BE13">
            <v>1000</v>
          </cell>
          <cell r="BF13"/>
          <cell r="BG13"/>
          <cell r="BH13" t="str">
            <v>一般</v>
          </cell>
          <cell r="BI13">
            <v>5000</v>
          </cell>
          <cell r="BJ13"/>
          <cell r="BK13"/>
          <cell r="BL13" t="str">
            <v>一般</v>
          </cell>
          <cell r="BM13">
            <v>7800</v>
          </cell>
          <cell r="BN13"/>
          <cell r="BO13"/>
          <cell r="BP13" t="str">
            <v>一般</v>
          </cell>
          <cell r="BQ13">
            <v>10000</v>
          </cell>
          <cell r="BR13"/>
          <cell r="BS13"/>
          <cell r="BT13" t="str">
            <v>一般</v>
          </cell>
          <cell r="BU13">
            <v>4000</v>
          </cell>
          <cell r="BV13"/>
          <cell r="BW13"/>
          <cell r="BX13" t="str">
            <v>無し</v>
          </cell>
          <cell r="BY13"/>
          <cell r="BZ13" t="str">
            <v>インフルエンザの実施期間は10月～2月、新型コロナウイルスの実施期間は10月～3月</v>
          </cell>
          <cell r="CA13" t="str">
            <v>【インフルエンザ（高齢者）・高齢者用肺炎球菌・新型コロナウイルス・帯状疱疹】 生保は各医療機関接種料金全額。料金が委託料に満たない場合その金額。
医療法人に属する医療機関は法人の代表者名と法人印により請求
押印を省略する場合、余白に「発行責任者職名・氏名、担当者職名・氏名、連絡先電話番号」を記載すること。</v>
          </cell>
        </row>
        <row r="14">
          <cell r="A14" t="str">
            <v>鹿角市長　様</v>
          </cell>
          <cell r="B14" t="str">
            <v>すこやか子育て課</v>
          </cell>
          <cell r="C14" t="str">
            <v>018-5201</v>
          </cell>
          <cell r="D14" t="str">
            <v>鹿角市花輪字下花輪５０</v>
          </cell>
          <cell r="E14" t="str">
            <v>0186-30-0119</v>
          </cell>
          <cell r="F14"/>
          <cell r="G14"/>
          <cell r="H14"/>
          <cell r="I14"/>
          <cell r="J14"/>
          <cell r="K14"/>
          <cell r="L14"/>
          <cell r="M14"/>
          <cell r="N14"/>
          <cell r="O14"/>
          <cell r="P14"/>
          <cell r="Q14"/>
          <cell r="R14"/>
          <cell r="S14"/>
          <cell r="T14"/>
          <cell r="U14"/>
          <cell r="V14"/>
          <cell r="W14"/>
          <cell r="X14"/>
          <cell r="Y14"/>
          <cell r="Z14"/>
          <cell r="AA14"/>
          <cell r="AB14"/>
          <cell r="AC14"/>
          <cell r="AD14"/>
          <cell r="AE14"/>
          <cell r="AF14"/>
          <cell r="AG14"/>
          <cell r="AH14"/>
          <cell r="AI14"/>
          <cell r="AJ14"/>
          <cell r="AK14"/>
          <cell r="AL14"/>
          <cell r="AM14"/>
          <cell r="AN14"/>
          <cell r="AO14"/>
          <cell r="AP14"/>
          <cell r="AQ14"/>
          <cell r="AR14"/>
          <cell r="AS14"/>
          <cell r="AT14"/>
          <cell r="AU14"/>
          <cell r="AV14"/>
          <cell r="AW14"/>
          <cell r="AX14"/>
          <cell r="AY14"/>
          <cell r="AZ14"/>
          <cell r="BA14"/>
          <cell r="BB14"/>
          <cell r="BC14"/>
          <cell r="BD14" t="str">
            <v>一般</v>
          </cell>
          <cell r="BE14">
            <v>1500</v>
          </cell>
          <cell r="BF14"/>
          <cell r="BG14"/>
          <cell r="BH14" t="str">
            <v>一般</v>
          </cell>
          <cell r="BI14">
            <v>3500</v>
          </cell>
          <cell r="BJ14"/>
          <cell r="BK14"/>
          <cell r="BL14" t="str">
            <v>一般</v>
          </cell>
          <cell r="BM14">
            <v>5000</v>
          </cell>
          <cell r="BN14"/>
          <cell r="BO14"/>
          <cell r="BP14" t="str">
            <v>一般</v>
          </cell>
          <cell r="BQ14">
            <v>7000</v>
          </cell>
          <cell r="BR14"/>
          <cell r="BS14"/>
          <cell r="BT14" t="str">
            <v>一般</v>
          </cell>
          <cell r="BU14">
            <v>3000</v>
          </cell>
          <cell r="BV14"/>
          <cell r="BW14"/>
          <cell r="BX14" t="str">
            <v>無し</v>
          </cell>
          <cell r="BY14"/>
          <cell r="BZ14" t="str">
            <v>インフルエンザの実施期間は10月～2月
新型コロナウイルス感染症の実施期間は10月～３月</v>
          </cell>
          <cell r="CA14" t="str">
            <v>【インフルエンザ（高齢者）・高齢者用肺炎球菌・新型コロナウイルス感染症・帯状疱疹】 生活保護受給世帯は全額助成</v>
          </cell>
        </row>
        <row r="15">
          <cell r="A15" t="str">
            <v>由利本荘市長　様</v>
          </cell>
          <cell r="B15" t="str">
            <v>健康福祉部健康づくり課</v>
          </cell>
          <cell r="C15" t="str">
            <v>015-0872</v>
          </cell>
          <cell r="D15" t="str">
            <v>由利本荘市瓦谷地１</v>
          </cell>
          <cell r="E15" t="str">
            <v>0184-22-1834</v>
          </cell>
          <cell r="F15"/>
          <cell r="G15"/>
          <cell r="H15"/>
          <cell r="I15"/>
          <cell r="J15"/>
          <cell r="K15"/>
          <cell r="L15"/>
          <cell r="M15"/>
          <cell r="N15"/>
          <cell r="O15"/>
          <cell r="P15"/>
          <cell r="Q15"/>
          <cell r="R15"/>
          <cell r="S15"/>
          <cell r="T15"/>
          <cell r="U15"/>
          <cell r="V15"/>
          <cell r="W15"/>
          <cell r="X15"/>
          <cell r="Y15"/>
          <cell r="Z15"/>
          <cell r="AA15"/>
          <cell r="AB15"/>
          <cell r="AC15"/>
          <cell r="AD15"/>
          <cell r="AE15"/>
          <cell r="AF15"/>
          <cell r="AG15"/>
          <cell r="AH15"/>
          <cell r="AI15"/>
          <cell r="AJ15"/>
          <cell r="AK15"/>
          <cell r="AL15"/>
          <cell r="AM15"/>
          <cell r="AN15"/>
          <cell r="AO15"/>
          <cell r="AP15"/>
          <cell r="AQ15"/>
          <cell r="AR15"/>
          <cell r="AS15"/>
          <cell r="AT15"/>
          <cell r="AU15"/>
          <cell r="AV15"/>
          <cell r="AW15"/>
          <cell r="AX15"/>
          <cell r="AY15"/>
          <cell r="AZ15"/>
          <cell r="BA15"/>
          <cell r="BB15"/>
          <cell r="BC15"/>
          <cell r="BD15" t="str">
            <v>一般</v>
          </cell>
          <cell r="BE15">
            <v>1000</v>
          </cell>
          <cell r="BF15"/>
          <cell r="BG15"/>
          <cell r="BH15" t="str">
            <v>一般</v>
          </cell>
          <cell r="BI15">
            <v>3500</v>
          </cell>
          <cell r="BJ15"/>
          <cell r="BK15"/>
          <cell r="BL15" t="str">
            <v>一般</v>
          </cell>
          <cell r="BM15">
            <v>4600</v>
          </cell>
          <cell r="BN15"/>
          <cell r="BO15"/>
          <cell r="BP15" t="str">
            <v>一般</v>
          </cell>
          <cell r="BQ15">
            <v>7000</v>
          </cell>
          <cell r="BR15"/>
          <cell r="BS15"/>
          <cell r="BT15" t="str">
            <v>一般</v>
          </cell>
          <cell r="BU15">
            <v>3000</v>
          </cell>
          <cell r="BV15"/>
          <cell r="BW15"/>
          <cell r="BX15" t="str">
            <v>無し</v>
          </cell>
          <cell r="BY15"/>
          <cell r="BZ15" t="str">
            <v>インフルエンザ・新型コロナウイルスの実施期間は10月～2月</v>
          </cell>
          <cell r="CA15" t="str">
            <v xml:space="preserve">【インフルエンザ（高齢者）・高齢者用肺炎球菌・新型コロナウイルス・帯状疱疹】 対象者のうち、生保は全額負担
債権者が法人の場合、押印省略可。その場合、「医療機関名、所在地、氏名、請求書の発行責任者、担当者氏名、連絡先電話番号」を記載すること。  </v>
          </cell>
        </row>
        <row r="16">
          <cell r="A16" t="str">
            <v>潟上市長 鈴木雄大　様</v>
          </cell>
          <cell r="B16" t="str">
            <v>健康長寿課</v>
          </cell>
          <cell r="C16" t="str">
            <v>010-0201</v>
          </cell>
          <cell r="D16" t="str">
            <v>潟上市天王字棒沼台２２６－１</v>
          </cell>
          <cell r="E16" t="str">
            <v>018-853-5250</v>
          </cell>
          <cell r="F16"/>
          <cell r="G16"/>
          <cell r="H16"/>
          <cell r="I16"/>
          <cell r="J16"/>
          <cell r="K16"/>
          <cell r="L16"/>
          <cell r="M16"/>
          <cell r="N16"/>
          <cell r="O16"/>
          <cell r="P16"/>
          <cell r="Q16"/>
          <cell r="R16"/>
          <cell r="S16"/>
          <cell r="T16"/>
          <cell r="U16"/>
          <cell r="V16"/>
          <cell r="W16"/>
          <cell r="X16"/>
          <cell r="Y16"/>
          <cell r="Z16"/>
          <cell r="AA16"/>
          <cell r="AB16"/>
          <cell r="AC16"/>
          <cell r="AD16"/>
          <cell r="AE16"/>
          <cell r="AF16"/>
          <cell r="AG16"/>
          <cell r="AH16"/>
          <cell r="AI16"/>
          <cell r="AJ16"/>
          <cell r="AK16"/>
          <cell r="AL16"/>
          <cell r="AM16"/>
          <cell r="AN16"/>
          <cell r="AO16"/>
          <cell r="AP16"/>
          <cell r="AQ16"/>
          <cell r="AR16"/>
          <cell r="AS16"/>
          <cell r="AT16"/>
          <cell r="AU16"/>
          <cell r="AV16"/>
          <cell r="AW16"/>
          <cell r="AX16"/>
          <cell r="AY16"/>
          <cell r="AZ16"/>
          <cell r="BA16"/>
          <cell r="BB16"/>
          <cell r="BC16"/>
          <cell r="BD16" t="str">
            <v>未定</v>
          </cell>
          <cell r="BE16"/>
          <cell r="BF16"/>
          <cell r="BG16"/>
          <cell r="BH16" t="str">
            <v>一般</v>
          </cell>
          <cell r="BI16">
            <v>3000</v>
          </cell>
          <cell r="BJ16"/>
          <cell r="BK16"/>
          <cell r="BL16" t="str">
            <v>一般</v>
          </cell>
          <cell r="BM16">
            <v>3000</v>
          </cell>
          <cell r="BN16"/>
          <cell r="BO16"/>
          <cell r="BP16" t="str">
            <v>一般</v>
          </cell>
          <cell r="BQ16">
            <v>10000</v>
          </cell>
          <cell r="BR16"/>
          <cell r="BS16"/>
          <cell r="BT16" t="str">
            <v>一般</v>
          </cell>
          <cell r="BU16">
            <v>5000</v>
          </cell>
          <cell r="BV16"/>
          <cell r="BW16"/>
          <cell r="BX16" t="str">
            <v>無し</v>
          </cell>
          <cell r="BY16"/>
          <cell r="BZ16" t="str">
            <v>インフルエンザの実施期間は10月～2月</v>
          </cell>
          <cell r="CA16" t="str">
            <v>【インフルエンザ（高齢者）・高齢者用肺炎球菌・新型コロナワクチン（高齢者）・帯状疱疹】生保世帯全額助成
押印不要。ただし、余白に「発行責任者職名・氏名、担当者職名・氏名及び連絡先電話番号」を記載すること。発行責任者等記載しない場合は要押印。</v>
          </cell>
        </row>
        <row r="17">
          <cell r="A17" t="str">
            <v>大仙市長　様</v>
          </cell>
          <cell r="B17" t="str">
            <v>健康福祉部健康増進センター</v>
          </cell>
          <cell r="C17" t="str">
            <v>014-0027</v>
          </cell>
          <cell r="D17" t="str">
            <v>大仙市大曲通町１－１４</v>
          </cell>
          <cell r="E17" t="str">
            <v>0187-62-9301</v>
          </cell>
          <cell r="F17"/>
          <cell r="G17"/>
          <cell r="H17"/>
          <cell r="I17"/>
          <cell r="J17"/>
          <cell r="K17"/>
          <cell r="L17"/>
          <cell r="M17"/>
          <cell r="N17"/>
          <cell r="O17"/>
          <cell r="P17"/>
          <cell r="Q17"/>
          <cell r="R17"/>
          <cell r="S17"/>
          <cell r="T17"/>
          <cell r="U17"/>
          <cell r="V17"/>
          <cell r="W17"/>
          <cell r="X17"/>
          <cell r="Y17"/>
          <cell r="Z17"/>
          <cell r="AA17"/>
          <cell r="AB17"/>
          <cell r="AC17"/>
          <cell r="AD17"/>
          <cell r="AE17"/>
          <cell r="AF17"/>
          <cell r="AG17"/>
          <cell r="AH17"/>
          <cell r="AI17"/>
          <cell r="AJ17"/>
          <cell r="AK17"/>
          <cell r="AL17"/>
          <cell r="AM17"/>
          <cell r="AN17"/>
          <cell r="AO17"/>
          <cell r="AP17"/>
          <cell r="AQ17"/>
          <cell r="AR17"/>
          <cell r="AS17"/>
          <cell r="AT17"/>
          <cell r="AU17"/>
          <cell r="AV17"/>
          <cell r="AW17"/>
          <cell r="AX17"/>
          <cell r="AY17"/>
          <cell r="AZ17"/>
          <cell r="BA17"/>
          <cell r="BB17" t="str">
            <v>65-74歳</v>
          </cell>
          <cell r="BC17">
            <v>1000</v>
          </cell>
          <cell r="BD17" t="str">
            <v>75歳以上</v>
          </cell>
          <cell r="BE17">
            <v>1500</v>
          </cell>
          <cell r="BF17"/>
          <cell r="BG17"/>
          <cell r="BH17" t="str">
            <v>一般</v>
          </cell>
          <cell r="BI17">
            <v>4000</v>
          </cell>
          <cell r="BJ17"/>
          <cell r="BK17"/>
          <cell r="BL17" t="str">
            <v>一般</v>
          </cell>
          <cell r="BM17">
            <v>10300</v>
          </cell>
          <cell r="BO17"/>
          <cell r="BP17" t="str">
            <v>一般</v>
          </cell>
          <cell r="BQ17">
            <v>10000</v>
          </cell>
          <cell r="BS17"/>
          <cell r="BT17" t="str">
            <v>一般</v>
          </cell>
          <cell r="BU17">
            <v>5000</v>
          </cell>
          <cell r="BV17"/>
          <cell r="BW17"/>
          <cell r="BX17" t="str">
            <v>無し</v>
          </cell>
          <cell r="BY17"/>
          <cell r="BZ17" t="str">
            <v>インフルエンザ・新型コロナウイルス感染症の実施期間は10月～3月</v>
          </cell>
          <cell r="CA17" t="str">
            <v>【インフルエンザ（高齢者）・新型コロナウイルス感染症・帯状疱疹】生保受給者・中国残留邦人の方は無料。
【高齢者用肺炎球菌】生保受給者・中国残留邦人の方は無料
押印なしの場合は「発行責任者及び担当者」の氏名及び連絡先を明記する。事務担当者から在籍確認の電話をする場合があります。</v>
          </cell>
        </row>
        <row r="18">
          <cell r="A18" t="str">
            <v>北秋田市長　様</v>
          </cell>
          <cell r="B18" t="str">
            <v>健康福祉部　医療健康課</v>
          </cell>
          <cell r="C18" t="str">
            <v>018-3315</v>
          </cell>
          <cell r="D18" t="str">
            <v>北秋田市宮前町９－６９</v>
          </cell>
          <cell r="E18" t="str">
            <v>0186-62-6666</v>
          </cell>
          <cell r="F18"/>
          <cell r="G18"/>
          <cell r="H18"/>
          <cell r="I18"/>
          <cell r="J18"/>
          <cell r="K18"/>
          <cell r="L18"/>
          <cell r="M18"/>
          <cell r="N18"/>
          <cell r="O18"/>
          <cell r="P18"/>
          <cell r="Q18"/>
          <cell r="R18"/>
          <cell r="S18"/>
          <cell r="T18"/>
          <cell r="U18"/>
          <cell r="V18"/>
          <cell r="W18"/>
          <cell r="X18"/>
          <cell r="Y18"/>
          <cell r="Z18"/>
          <cell r="AA18"/>
          <cell r="AB18"/>
          <cell r="AC18"/>
          <cell r="AD18"/>
          <cell r="AE18"/>
          <cell r="AF18"/>
          <cell r="AG18"/>
          <cell r="AH18"/>
          <cell r="AI18"/>
          <cell r="AJ18"/>
          <cell r="AK18"/>
          <cell r="AL18"/>
          <cell r="AM18"/>
          <cell r="AN18"/>
          <cell r="AO18"/>
          <cell r="AP18"/>
          <cell r="AQ18"/>
          <cell r="AR18"/>
          <cell r="AS18"/>
          <cell r="AT18"/>
          <cell r="AU18"/>
          <cell r="AV18"/>
          <cell r="AW18"/>
          <cell r="AX18"/>
          <cell r="AY18"/>
          <cell r="AZ18"/>
          <cell r="BA18"/>
          <cell r="BB18"/>
          <cell r="BC18"/>
          <cell r="BD18" t="str">
            <v>一般</v>
          </cell>
          <cell r="BE18">
            <v>1500</v>
          </cell>
          <cell r="BF18"/>
          <cell r="BG18"/>
          <cell r="BH18" t="str">
            <v>一般</v>
          </cell>
          <cell r="BI18">
            <v>8000</v>
          </cell>
          <cell r="BJ18"/>
          <cell r="BK18"/>
          <cell r="BL18" t="str">
            <v>一般</v>
          </cell>
          <cell r="BM18">
            <v>12600</v>
          </cell>
          <cell r="BN18"/>
          <cell r="BO18"/>
          <cell r="BP18" t="str">
            <v>一般</v>
          </cell>
          <cell r="BQ18">
            <v>12000</v>
          </cell>
          <cell r="BR18"/>
          <cell r="BS18"/>
          <cell r="BT18" t="str">
            <v>一般</v>
          </cell>
          <cell r="BU18">
            <v>4000</v>
          </cell>
          <cell r="BV18"/>
          <cell r="BW18"/>
          <cell r="BX18" t="str">
            <v>無し</v>
          </cell>
          <cell r="BY18"/>
          <cell r="BZ18" t="str">
            <v>インフルエンザの実施期間は10月～2月
新型コロナウイルス感染症の実施期間は10月～3月</v>
          </cell>
          <cell r="CA18" t="str">
            <v>【インフルエンザ（高齢者）・高齢者用肺炎球菌・コロナ・帯状疱疹】 生活保護受給世帯は全額助成
R7～押印不要</v>
          </cell>
        </row>
        <row r="19">
          <cell r="A19"/>
          <cell r="B19"/>
          <cell r="C19"/>
          <cell r="D19"/>
          <cell r="E19"/>
          <cell r="F19"/>
          <cell r="G19"/>
          <cell r="H19"/>
          <cell r="I19"/>
          <cell r="J19"/>
          <cell r="K19"/>
          <cell r="L19"/>
          <cell r="M19"/>
          <cell r="N19"/>
          <cell r="O19"/>
          <cell r="P19"/>
          <cell r="Q19"/>
          <cell r="R19"/>
          <cell r="S19"/>
          <cell r="T19"/>
          <cell r="U19"/>
          <cell r="V19"/>
          <cell r="W19"/>
          <cell r="X19"/>
          <cell r="Y19"/>
          <cell r="Z19"/>
          <cell r="AA19"/>
          <cell r="AB19"/>
          <cell r="AC19"/>
          <cell r="AD19"/>
          <cell r="AE19"/>
          <cell r="AF19"/>
          <cell r="AG19"/>
          <cell r="AH19"/>
          <cell r="AI19"/>
          <cell r="AJ19"/>
          <cell r="AK19"/>
          <cell r="AL19"/>
          <cell r="AM19"/>
          <cell r="AN19"/>
          <cell r="AO19"/>
          <cell r="AP19"/>
          <cell r="AQ19"/>
          <cell r="AR19"/>
          <cell r="AS19"/>
          <cell r="AT19"/>
          <cell r="AU19"/>
          <cell r="AV19"/>
          <cell r="AW19"/>
          <cell r="AX19"/>
          <cell r="AY19"/>
          <cell r="AZ19"/>
          <cell r="BA19"/>
          <cell r="BB19"/>
          <cell r="BC19"/>
          <cell r="BD19"/>
          <cell r="BE19"/>
          <cell r="BF19"/>
          <cell r="BG19"/>
          <cell r="BH19"/>
          <cell r="BI19"/>
          <cell r="BJ19"/>
          <cell r="BK19"/>
          <cell r="BL19"/>
          <cell r="BM19"/>
          <cell r="BN19"/>
          <cell r="BO19"/>
          <cell r="BP19"/>
          <cell r="BQ19"/>
          <cell r="BR19"/>
          <cell r="BS19"/>
          <cell r="BT19"/>
          <cell r="BU19"/>
          <cell r="BV19"/>
          <cell r="BW19"/>
          <cell r="BX19"/>
          <cell r="BY19"/>
          <cell r="BZ19"/>
          <cell r="CA19"/>
        </row>
        <row r="20">
          <cell r="A20" t="str">
            <v>にかほ市長　様　</v>
          </cell>
          <cell r="B20" t="str">
            <v>健康推進課</v>
          </cell>
          <cell r="C20" t="str">
            <v>018-0402</v>
          </cell>
          <cell r="D20" t="str">
            <v>にかほ市平沢八森３１−１</v>
          </cell>
          <cell r="E20" t="str">
            <v>0184-32-3000</v>
          </cell>
          <cell r="F20"/>
          <cell r="G20"/>
          <cell r="H20"/>
          <cell r="I20"/>
          <cell r="J20"/>
          <cell r="K20"/>
          <cell r="L20"/>
          <cell r="M20"/>
          <cell r="N20"/>
          <cell r="O20"/>
          <cell r="P20"/>
          <cell r="Q20"/>
          <cell r="R20"/>
          <cell r="S20"/>
          <cell r="T20"/>
          <cell r="U20"/>
          <cell r="V20"/>
          <cell r="W20"/>
          <cell r="X20"/>
          <cell r="Y20"/>
          <cell r="Z20"/>
          <cell r="AA20"/>
          <cell r="AB20"/>
          <cell r="AC20"/>
          <cell r="AD20"/>
          <cell r="AE20"/>
          <cell r="AF20"/>
          <cell r="AG20"/>
          <cell r="AH20"/>
          <cell r="AI20"/>
          <cell r="AJ20"/>
          <cell r="AK20"/>
          <cell r="AL20"/>
          <cell r="AM20"/>
          <cell r="AN20"/>
          <cell r="AO20"/>
          <cell r="AP20"/>
          <cell r="AQ20"/>
          <cell r="AR20"/>
          <cell r="AS20"/>
          <cell r="AT20"/>
          <cell r="AU20"/>
          <cell r="AV20"/>
          <cell r="AW20"/>
          <cell r="AX20"/>
          <cell r="AY20"/>
          <cell r="AZ20"/>
          <cell r="BA20"/>
          <cell r="BB20"/>
          <cell r="BC20"/>
          <cell r="BD20" t="str">
            <v>一般</v>
          </cell>
          <cell r="BE20">
            <v>1500</v>
          </cell>
          <cell r="BF20"/>
          <cell r="BG20"/>
          <cell r="BH20" t="str">
            <v>一般</v>
          </cell>
          <cell r="BI20">
            <v>3500</v>
          </cell>
          <cell r="BJ20"/>
          <cell r="BK20"/>
          <cell r="BL20" t="str">
            <v>一般</v>
          </cell>
          <cell r="BM20">
            <v>7800</v>
          </cell>
          <cell r="BN20"/>
          <cell r="BO20"/>
          <cell r="BP20" t="str">
            <v>一般</v>
          </cell>
          <cell r="BQ20">
            <v>5000</v>
          </cell>
          <cell r="BR20"/>
          <cell r="BS20"/>
          <cell r="BT20" t="str">
            <v>一般</v>
          </cell>
          <cell r="BU20">
            <v>5000</v>
          </cell>
          <cell r="BV20"/>
          <cell r="BW20"/>
          <cell r="BX20"/>
          <cell r="BY20"/>
          <cell r="BZ20" t="str">
            <v>インフルエンザ・新型コロナウイルス感染症の実施期間は10月～2月</v>
          </cell>
          <cell r="CA20" t="str">
            <v xml:space="preserve">【インフルエンザ（高齢者）・高齢者用肺炎球菌・新型コロナウイルス感染症・帯状疱疹】 生活保護受給者は全額助成。接種料金が委託料に満たない場合はその金額。　 債権者が法人の場合、押印省略可。その場合、「医療機関名、所在地、氏名、請求書の発行責任者、担当者氏名、連絡先電話番号」を記載すること。 </v>
          </cell>
        </row>
        <row r="21">
          <cell r="A21" t="str">
            <v>仙北市長　様</v>
          </cell>
          <cell r="B21" t="str">
            <v>保健課</v>
          </cell>
          <cell r="C21" t="str">
            <v>014-0392</v>
          </cell>
          <cell r="D21" t="str">
            <v>仙北市角館町中菅沢８１－８</v>
          </cell>
          <cell r="E21" t="str">
            <v>0187-43-2252</v>
          </cell>
          <cell r="F21"/>
          <cell r="G21"/>
          <cell r="H21"/>
          <cell r="I21"/>
          <cell r="J21"/>
          <cell r="K21"/>
          <cell r="L21"/>
          <cell r="M21"/>
          <cell r="N21"/>
          <cell r="O21"/>
          <cell r="P21"/>
          <cell r="Q21"/>
          <cell r="R21"/>
          <cell r="S21"/>
          <cell r="T21"/>
          <cell r="U21"/>
          <cell r="V21"/>
          <cell r="W21"/>
          <cell r="X21"/>
          <cell r="Y21"/>
          <cell r="Z21"/>
          <cell r="AA21"/>
          <cell r="AB21"/>
          <cell r="AC21"/>
          <cell r="AD21"/>
          <cell r="AE21"/>
          <cell r="AF21"/>
          <cell r="AG21"/>
          <cell r="AH21"/>
          <cell r="AI21"/>
          <cell r="AJ21"/>
          <cell r="AK21"/>
          <cell r="AL21"/>
          <cell r="AM21"/>
          <cell r="AN21"/>
          <cell r="AO21"/>
          <cell r="AP21"/>
          <cell r="AQ21"/>
          <cell r="AR21"/>
          <cell r="AS21"/>
          <cell r="AT21"/>
          <cell r="AU21"/>
          <cell r="AV21"/>
          <cell r="AW21"/>
          <cell r="AX21"/>
          <cell r="AY21"/>
          <cell r="AZ21"/>
          <cell r="BA21"/>
          <cell r="BB21"/>
          <cell r="BC21"/>
          <cell r="BD21" t="str">
            <v>一般</v>
          </cell>
          <cell r="BE21">
            <v>1500</v>
          </cell>
          <cell r="BF21"/>
          <cell r="BG21"/>
          <cell r="BH21" t="str">
            <v>一般</v>
          </cell>
          <cell r="BI21">
            <v>4000</v>
          </cell>
          <cell r="BJ21"/>
          <cell r="BK21"/>
          <cell r="BL21" t="str">
            <v>一般</v>
          </cell>
          <cell r="BM21">
            <v>7800</v>
          </cell>
          <cell r="BN21"/>
          <cell r="BO21"/>
          <cell r="BP21" t="str">
            <v>一般</v>
          </cell>
          <cell r="BQ21">
            <v>10000</v>
          </cell>
          <cell r="BR21"/>
          <cell r="BS21"/>
          <cell r="BT21" t="str">
            <v>一般</v>
          </cell>
          <cell r="BU21">
            <v>5000</v>
          </cell>
          <cell r="BV21"/>
          <cell r="BW21"/>
          <cell r="BX21" t="str">
            <v>無し</v>
          </cell>
          <cell r="BY21"/>
          <cell r="BZ21" t="str">
            <v>インフルエンザ・コロナの実施期間は10月～3月</v>
          </cell>
          <cell r="CA21" t="str">
            <v>【インフルエンザ（高齢者）・高齢者用肺炎球菌・コロナ・帯状疱疹】 生活保護受給世帯は全額助成</v>
          </cell>
        </row>
        <row r="22">
          <cell r="A22" t="str">
            <v>小坂町長　様</v>
          </cell>
          <cell r="B22" t="str">
            <v>福祉課まるごと支援班</v>
          </cell>
          <cell r="C22" t="str">
            <v>017-0292</v>
          </cell>
          <cell r="D22" t="str">
            <v>鹿角郡小坂町小坂字上谷地４１－１</v>
          </cell>
          <cell r="E22" t="str">
            <v>0186-29-3926</v>
          </cell>
          <cell r="F22"/>
          <cell r="G22"/>
          <cell r="H22"/>
          <cell r="I22"/>
          <cell r="J22"/>
          <cell r="K22"/>
          <cell r="L22"/>
          <cell r="M22"/>
          <cell r="N22"/>
          <cell r="O22"/>
          <cell r="P22"/>
          <cell r="Q22"/>
          <cell r="R22"/>
          <cell r="S22"/>
          <cell r="T22"/>
          <cell r="U22"/>
          <cell r="V22"/>
          <cell r="W22"/>
          <cell r="X22"/>
          <cell r="Y22"/>
          <cell r="Z22"/>
          <cell r="AA22"/>
          <cell r="AB22"/>
          <cell r="AC22"/>
          <cell r="AD22"/>
          <cell r="AE22"/>
          <cell r="AF22"/>
          <cell r="AG22"/>
          <cell r="AH22"/>
          <cell r="AI22"/>
          <cell r="AJ22"/>
          <cell r="AK22"/>
          <cell r="AL22"/>
          <cell r="AM22"/>
          <cell r="AN22"/>
          <cell r="AO22"/>
          <cell r="AP22"/>
          <cell r="AQ22"/>
          <cell r="AR22"/>
          <cell r="AS22"/>
          <cell r="AT22"/>
          <cell r="AU22"/>
          <cell r="AV22"/>
          <cell r="AW22"/>
          <cell r="AX22"/>
          <cell r="AY22"/>
          <cell r="AZ22"/>
          <cell r="BA22"/>
          <cell r="BB22"/>
          <cell r="BC22"/>
          <cell r="BD22" t="str">
            <v>一般</v>
          </cell>
          <cell r="BE22">
            <v>2000</v>
          </cell>
          <cell r="BF22"/>
          <cell r="BG22"/>
          <cell r="BH22" t="str">
            <v>一般</v>
          </cell>
          <cell r="BI22">
            <v>4000</v>
          </cell>
          <cell r="BJ22"/>
          <cell r="BK22"/>
          <cell r="BL22" t="str">
            <v>一般</v>
          </cell>
          <cell r="BM22">
            <v>11300</v>
          </cell>
          <cell r="BN22"/>
          <cell r="BO22"/>
          <cell r="BP22" t="str">
            <v>一般</v>
          </cell>
          <cell r="BQ22">
            <v>12000</v>
          </cell>
          <cell r="BR22"/>
          <cell r="BS22"/>
          <cell r="BT22" t="str">
            <v>一般</v>
          </cell>
          <cell r="BU22">
            <v>5000</v>
          </cell>
          <cell r="BV22"/>
          <cell r="BW22"/>
          <cell r="BX22" t="str">
            <v>無し</v>
          </cell>
          <cell r="BY22"/>
          <cell r="BZ22" t="str">
            <v>インフルエンザの実施期間は10月～2月
新型コロナの実施期間は10月～3月</v>
          </cell>
          <cell r="CA22" t="str">
            <v>【インフルエンザ（高齢者）・高齢者用肺炎球菌・新型コロナ（高齢者）・帯状疱疹】 生活保護受給世帯は全額助成</v>
          </cell>
        </row>
        <row r="23">
          <cell r="A23" t="str">
            <v>上小阿仁村長　様</v>
          </cell>
          <cell r="B23" t="str">
            <v>住民福祉課</v>
          </cell>
          <cell r="C23" t="str">
            <v>018-4421</v>
          </cell>
          <cell r="D23" t="str">
            <v>北秋田郡上小阿仁村小沢田字向川原80</v>
          </cell>
          <cell r="E23" t="str">
            <v>0186-77-3008</v>
          </cell>
          <cell r="F23"/>
          <cell r="G23"/>
          <cell r="H23"/>
          <cell r="I23"/>
          <cell r="J23"/>
          <cell r="K23"/>
          <cell r="L23"/>
          <cell r="M23"/>
          <cell r="N23"/>
          <cell r="O23"/>
          <cell r="P23"/>
          <cell r="Q23"/>
          <cell r="R23"/>
          <cell r="S23"/>
          <cell r="T23"/>
          <cell r="U23"/>
          <cell r="V23"/>
          <cell r="W23"/>
          <cell r="X23"/>
          <cell r="Y23"/>
          <cell r="Z23"/>
          <cell r="AA23"/>
          <cell r="AB23"/>
          <cell r="AC23"/>
          <cell r="AD23"/>
          <cell r="AE23"/>
          <cell r="AF23"/>
          <cell r="AG23"/>
          <cell r="AH23"/>
          <cell r="AI23"/>
          <cell r="AJ23"/>
          <cell r="AK23"/>
          <cell r="AL23"/>
          <cell r="AM23"/>
          <cell r="AN23"/>
          <cell r="AO23"/>
          <cell r="AP23"/>
          <cell r="AQ23"/>
          <cell r="AR23"/>
          <cell r="AS23"/>
          <cell r="AT23"/>
          <cell r="AU23"/>
          <cell r="AV23"/>
          <cell r="AW23"/>
          <cell r="AX23"/>
          <cell r="AY23"/>
          <cell r="AZ23"/>
          <cell r="BA23"/>
          <cell r="BB23" t="str">
            <v>内訳【一般　　人】</v>
          </cell>
          <cell r="BC23"/>
          <cell r="BD23" t="str">
            <v>内訳【生保　　人】</v>
          </cell>
          <cell r="BE23"/>
          <cell r="BF23" t="str">
            <v>内訳【一般　　人】</v>
          </cell>
          <cell r="BG23"/>
          <cell r="BH23" t="str">
            <v>内訳【生保　　人】</v>
          </cell>
          <cell r="BI23"/>
          <cell r="BJ23" t="str">
            <v>内訳【一般　　人】</v>
          </cell>
          <cell r="BK23"/>
          <cell r="BL23" t="str">
            <v>内訳【一般　　人】</v>
          </cell>
          <cell r="BM23"/>
          <cell r="BN23" t="str">
            <v>内訳【一般　　人】</v>
          </cell>
          <cell r="BO23"/>
          <cell r="BP23" t="str">
            <v>内訳【生保　　人】</v>
          </cell>
          <cell r="BQ23"/>
          <cell r="BR23" t="str">
            <v>内訳【一般　　人】</v>
          </cell>
          <cell r="BS23"/>
          <cell r="BT23" t="str">
            <v>内訳【生保　　人】</v>
          </cell>
          <cell r="BU23"/>
          <cell r="BV23"/>
          <cell r="BW23"/>
          <cell r="BX23" t="str">
            <v>無し</v>
          </cell>
          <cell r="BY23"/>
          <cell r="BZ23" t="str">
            <v>インフルエンザ及び新型コロナの実施期間は10月～2月</v>
          </cell>
          <cell r="CA23" t="str">
            <v>【インフルエンザ（高齢者）・高齢者用肺炎球菌・新型コロナウイルス感染症・帯状疱疹】 全額助成：生活保護以外の一般の方も全額助成となります。 ［実費徴収免除者］欄に各医療機関の接種料金を入力してください。請求書を印刷後、接種件数の内訳を手書きにて再掲願います→例【一般○○人】【生保○人】</v>
          </cell>
        </row>
        <row r="24">
          <cell r="A24" t="str">
            <v>藤里町長　様</v>
          </cell>
          <cell r="B24" t="str">
            <v>町民課</v>
          </cell>
          <cell r="C24" t="str">
            <v>018-3201</v>
          </cell>
          <cell r="D24" t="str">
            <v>山本郡藤里町藤琴字藤琴８</v>
          </cell>
          <cell r="E24" t="str">
            <v>0185-79-2113</v>
          </cell>
          <cell r="F24"/>
          <cell r="G24"/>
          <cell r="H24"/>
          <cell r="I24"/>
          <cell r="J24"/>
          <cell r="K24"/>
          <cell r="L24"/>
          <cell r="M24"/>
          <cell r="N24"/>
          <cell r="O24"/>
          <cell r="P24"/>
          <cell r="Q24"/>
          <cell r="R24"/>
          <cell r="S24"/>
          <cell r="T24"/>
          <cell r="U24"/>
          <cell r="V24"/>
          <cell r="W24"/>
          <cell r="X24"/>
          <cell r="Y24"/>
          <cell r="Z24"/>
          <cell r="AA24"/>
          <cell r="AB24"/>
          <cell r="AC24"/>
          <cell r="AD24"/>
          <cell r="AE24"/>
          <cell r="AF24"/>
          <cell r="AG24"/>
          <cell r="AH24"/>
          <cell r="AI24"/>
          <cell r="AJ24"/>
          <cell r="AK24"/>
          <cell r="AL24"/>
          <cell r="AM24"/>
          <cell r="AN24"/>
          <cell r="AO24"/>
          <cell r="AP24"/>
          <cell r="AQ24"/>
          <cell r="AR24"/>
          <cell r="AS24"/>
          <cell r="AT24"/>
          <cell r="AU24"/>
          <cell r="AV24"/>
          <cell r="AW24"/>
          <cell r="AX24"/>
          <cell r="AY24"/>
          <cell r="AZ24"/>
          <cell r="BA24"/>
          <cell r="BB24"/>
          <cell r="BC24"/>
          <cell r="BD24" t="str">
            <v>一般</v>
          </cell>
          <cell r="BE24">
            <v>1400</v>
          </cell>
          <cell r="BF24"/>
          <cell r="BG24"/>
          <cell r="BH24" t="str">
            <v>一般</v>
          </cell>
          <cell r="BI24">
            <v>4000</v>
          </cell>
          <cell r="BJ24"/>
          <cell r="BK24"/>
          <cell r="BL24" t="str">
            <v>一般</v>
          </cell>
          <cell r="BM24">
            <v>7800</v>
          </cell>
          <cell r="BN24"/>
          <cell r="BO24"/>
          <cell r="BP24" t="str">
            <v>一般</v>
          </cell>
          <cell r="BQ24">
            <v>10000</v>
          </cell>
          <cell r="BR24"/>
          <cell r="BS24"/>
          <cell r="BT24" t="str">
            <v>一般</v>
          </cell>
          <cell r="BU24">
            <v>5000</v>
          </cell>
          <cell r="BV24"/>
          <cell r="BW24"/>
          <cell r="BX24" t="str">
            <v>無し</v>
          </cell>
          <cell r="BY24"/>
          <cell r="BZ24" t="str">
            <v>インフルエンザ及び新型コロナウイルスの実施期間は10月～2月</v>
          </cell>
          <cell r="CA24" t="str">
            <v>【インフルエンザ（高齢者）・高齢者用肺炎球菌・新型コロナウイルス（高齢者）・帯状疱疹】 生活保護受給者は全額助成。接種料金が委託料に満たない場合はその金額。
【押印を省略する場合】余白に「発行責任者職名・氏名、担当者職名・氏名及び連絡先電話番号」を記載すること。</v>
          </cell>
        </row>
        <row r="25">
          <cell r="A25" t="str">
            <v>三種町長　様</v>
          </cell>
          <cell r="B25" t="str">
            <v>健康推進課保健係</v>
          </cell>
          <cell r="C25" t="str">
            <v>018-2303</v>
          </cell>
          <cell r="D25" t="str">
            <v>山本郡三種町森岳字上台９３－５</v>
          </cell>
          <cell r="E25" t="str">
            <v>0185-83-5555</v>
          </cell>
          <cell r="F25"/>
          <cell r="G25"/>
          <cell r="H25"/>
          <cell r="I25"/>
          <cell r="J25"/>
          <cell r="K25"/>
          <cell r="L25"/>
          <cell r="M25"/>
          <cell r="N25"/>
          <cell r="O25"/>
          <cell r="P25"/>
          <cell r="Q25"/>
          <cell r="R25"/>
          <cell r="S25"/>
          <cell r="T25"/>
          <cell r="U25"/>
          <cell r="V25"/>
          <cell r="W25"/>
          <cell r="X25"/>
          <cell r="Y25"/>
          <cell r="Z25"/>
          <cell r="AA25"/>
          <cell r="AB25"/>
          <cell r="AC25"/>
          <cell r="AD25"/>
          <cell r="AE25"/>
          <cell r="AF25"/>
          <cell r="AG25"/>
          <cell r="AH25"/>
          <cell r="AI25"/>
          <cell r="AJ25"/>
          <cell r="AK25"/>
          <cell r="AL25"/>
          <cell r="AM25"/>
          <cell r="AN25"/>
          <cell r="AO25"/>
          <cell r="AP25"/>
          <cell r="AQ25"/>
          <cell r="AR25"/>
          <cell r="AS25"/>
          <cell r="AT25"/>
          <cell r="AU25"/>
          <cell r="AV25"/>
          <cell r="AW25"/>
          <cell r="AX25"/>
          <cell r="AY25"/>
          <cell r="AZ25"/>
          <cell r="BA25"/>
          <cell r="BB25"/>
          <cell r="BC25"/>
          <cell r="BD25" t="str">
            <v>一般</v>
          </cell>
          <cell r="BE25">
            <v>1400</v>
          </cell>
          <cell r="BF25"/>
          <cell r="BG25"/>
          <cell r="BH25" t="str">
            <v>一般</v>
          </cell>
          <cell r="BI25">
            <v>4000</v>
          </cell>
          <cell r="BJ25"/>
          <cell r="BK25"/>
          <cell r="BL25" t="str">
            <v>一般</v>
          </cell>
          <cell r="BM25">
            <v>7800</v>
          </cell>
          <cell r="BN25"/>
          <cell r="BO25"/>
          <cell r="BP25" t="str">
            <v>一般</v>
          </cell>
          <cell r="BQ25">
            <v>10000</v>
          </cell>
          <cell r="BR25"/>
          <cell r="BS25"/>
          <cell r="BT25" t="str">
            <v>一般</v>
          </cell>
          <cell r="BU25">
            <v>5000</v>
          </cell>
          <cell r="BV25"/>
          <cell r="BW25"/>
          <cell r="BX25" t="str">
            <v>無し</v>
          </cell>
          <cell r="BY25"/>
          <cell r="BZ25" t="str">
            <v>インフルエンザ及び新型コロナの実施期間は10月～2月</v>
          </cell>
          <cell r="CA25" t="str">
            <v>【インフルエンザ（高齢者）・高齢者用肺炎球菌・新型コロナ(高齢者)・帯状疱疹】生活保護受給者は全額助成。接種料金が委託料に満たない場合はその金額。
押印を省略する場合は、余白に「発行責任者職名・氏名、発行担当者職名・氏名、連絡先電話番号」を記載すること。</v>
          </cell>
        </row>
        <row r="26">
          <cell r="A26" t="str">
            <v>八峰町長　様</v>
          </cell>
          <cell r="B26" t="str">
            <v>福祉保健課</v>
          </cell>
          <cell r="C26" t="str">
            <v>018-2502</v>
          </cell>
          <cell r="D26" t="str">
            <v>山本郡八峰町峰浜目名潟字目長田１１８</v>
          </cell>
          <cell r="E26" t="str">
            <v>0185-76-4608</v>
          </cell>
          <cell r="F26"/>
          <cell r="G26"/>
          <cell r="H26"/>
          <cell r="I26"/>
          <cell r="J26"/>
          <cell r="K26"/>
          <cell r="L26"/>
          <cell r="M26"/>
          <cell r="N26"/>
          <cell r="O26"/>
          <cell r="P26"/>
          <cell r="Q26"/>
          <cell r="R26"/>
          <cell r="S26"/>
          <cell r="T26"/>
          <cell r="U26"/>
          <cell r="V26"/>
          <cell r="W26"/>
          <cell r="X26"/>
          <cell r="Y26"/>
          <cell r="Z26"/>
          <cell r="AA26"/>
          <cell r="AB26"/>
          <cell r="AC26"/>
          <cell r="AD26"/>
          <cell r="AE26"/>
          <cell r="AF26"/>
          <cell r="AG26"/>
          <cell r="AH26"/>
          <cell r="AI26"/>
          <cell r="AJ26"/>
          <cell r="AK26"/>
          <cell r="AL26"/>
          <cell r="AM26"/>
          <cell r="AN26"/>
          <cell r="AO26"/>
          <cell r="AP26"/>
          <cell r="AQ26"/>
          <cell r="AR26"/>
          <cell r="AS26"/>
          <cell r="AT26"/>
          <cell r="AU26"/>
          <cell r="AV26"/>
          <cell r="AW26"/>
          <cell r="AX26"/>
          <cell r="AY26"/>
          <cell r="AZ26"/>
          <cell r="BA26"/>
          <cell r="BB26"/>
          <cell r="BC26"/>
          <cell r="BD26" t="str">
            <v>一般</v>
          </cell>
          <cell r="BE26">
            <v>1400</v>
          </cell>
          <cell r="BF26"/>
          <cell r="BG26"/>
          <cell r="BH26" t="str">
            <v>一般</v>
          </cell>
          <cell r="BI26">
            <v>4000</v>
          </cell>
          <cell r="BJ26"/>
          <cell r="BK26"/>
          <cell r="BL26" t="str">
            <v>一般</v>
          </cell>
          <cell r="BM26">
            <v>7800</v>
          </cell>
          <cell r="BN26"/>
          <cell r="BO26"/>
          <cell r="BP26" t="str">
            <v>一般</v>
          </cell>
          <cell r="BQ26">
            <v>10000</v>
          </cell>
          <cell r="BR26"/>
          <cell r="BS26"/>
          <cell r="BT26" t="str">
            <v>一般</v>
          </cell>
          <cell r="BU26">
            <v>5000</v>
          </cell>
          <cell r="BV26"/>
          <cell r="BW26"/>
          <cell r="BX26" t="str">
            <v>無し</v>
          </cell>
          <cell r="BY26"/>
          <cell r="BZ26" t="str">
            <v>インフルエンザ及び新型コロナの実施期間は10月～2月</v>
          </cell>
          <cell r="CA26" t="str">
            <v>【インフルエンザ（高齢者）・高齢者用肺炎球菌・新型コロナ・帯状疱疹】 生活保護法による被保護世帯に属する者は全額助成</v>
          </cell>
        </row>
        <row r="27">
          <cell r="A27" t="str">
            <v>五城目町長　様</v>
          </cell>
          <cell r="B27" t="str">
            <v>健康推進課</v>
          </cell>
          <cell r="C27" t="str">
            <v>018-1792</v>
          </cell>
          <cell r="D27" t="str">
            <v>南秋田郡五城目町西磯ノ目一丁目１－１</v>
          </cell>
          <cell r="E27" t="str">
            <v>018-852-5180</v>
          </cell>
          <cell r="F27"/>
          <cell r="G27"/>
          <cell r="H27"/>
          <cell r="I27"/>
          <cell r="J27"/>
          <cell r="K27"/>
          <cell r="L27"/>
          <cell r="M27"/>
          <cell r="N27"/>
          <cell r="O27"/>
          <cell r="P27"/>
          <cell r="Q27"/>
          <cell r="R27"/>
          <cell r="S27"/>
          <cell r="T27"/>
          <cell r="U27"/>
          <cell r="V27"/>
          <cell r="W27"/>
          <cell r="X27"/>
          <cell r="Y27"/>
          <cell r="Z27"/>
          <cell r="AA27"/>
          <cell r="AB27"/>
          <cell r="AC27"/>
          <cell r="AD27"/>
          <cell r="AE27"/>
          <cell r="AF27"/>
          <cell r="AG27"/>
          <cell r="AH27"/>
          <cell r="AI27"/>
          <cell r="AJ27"/>
          <cell r="AK27"/>
          <cell r="AL27"/>
          <cell r="AM27"/>
          <cell r="AN27"/>
          <cell r="AO27"/>
          <cell r="AP27"/>
          <cell r="AQ27"/>
          <cell r="AR27"/>
          <cell r="AS27"/>
          <cell r="AT27"/>
          <cell r="AU27"/>
          <cell r="AV27"/>
          <cell r="AW27"/>
          <cell r="AX27"/>
          <cell r="AY27"/>
          <cell r="AZ27"/>
          <cell r="BA27"/>
          <cell r="BB27"/>
          <cell r="BC27"/>
          <cell r="BD27" t="str">
            <v>一般</v>
          </cell>
          <cell r="BE27">
            <v>1500</v>
          </cell>
          <cell r="BF27"/>
          <cell r="BG27"/>
          <cell r="BH27" t="str">
            <v>一般</v>
          </cell>
          <cell r="BI27">
            <v>3000</v>
          </cell>
          <cell r="BJ27"/>
          <cell r="BK27"/>
          <cell r="BL27" t="str">
            <v>一般</v>
          </cell>
          <cell r="BM27">
            <v>7800</v>
          </cell>
          <cell r="BN27"/>
          <cell r="BO27"/>
          <cell r="BP27" t="str">
            <v>一般</v>
          </cell>
          <cell r="BQ27">
            <v>10000</v>
          </cell>
          <cell r="BR27"/>
          <cell r="BS27"/>
          <cell r="BT27" t="str">
            <v>一般</v>
          </cell>
          <cell r="BU27">
            <v>5000</v>
          </cell>
          <cell r="BV27"/>
          <cell r="BW27"/>
          <cell r="BX27" t="str">
            <v>無し</v>
          </cell>
          <cell r="BY27"/>
          <cell r="BZ27" t="str">
            <v>インフルエンザ実施期間10月～2月　　　　　　　　　　　　　　　　　　新型コロナウイルス感染症の実施期間は10月～3月</v>
          </cell>
          <cell r="CA27" t="str">
            <v>【インフルエンザ（高齢者）・高齢者用肺炎球菌・新型コロナ（高齢者）・帯状疱疹】生保全額助成。接種料金が委託料に満たない場合はその金額</v>
          </cell>
        </row>
        <row r="28">
          <cell r="A28" t="str">
            <v>八郎潟町長　様</v>
          </cell>
          <cell r="B28" t="str">
            <v>健康福祉課</v>
          </cell>
          <cell r="C28" t="str">
            <v>018-1692</v>
          </cell>
          <cell r="D28" t="str">
            <v>南秋田郡八郎潟町字大道８0</v>
          </cell>
          <cell r="E28" t="str">
            <v>018-875-2800</v>
          </cell>
          <cell r="F28"/>
          <cell r="G28"/>
          <cell r="H28"/>
          <cell r="I28"/>
          <cell r="J28"/>
          <cell r="K28"/>
          <cell r="L28"/>
          <cell r="M28"/>
          <cell r="N28"/>
          <cell r="O28"/>
          <cell r="P28"/>
          <cell r="Q28"/>
          <cell r="R28"/>
          <cell r="S28"/>
          <cell r="T28"/>
          <cell r="U28"/>
          <cell r="V28"/>
          <cell r="W28"/>
          <cell r="X28"/>
          <cell r="Y28"/>
          <cell r="Z28"/>
          <cell r="AA28"/>
          <cell r="AB28"/>
          <cell r="AC28"/>
          <cell r="AD28"/>
          <cell r="AE28"/>
          <cell r="AF28"/>
          <cell r="AG28"/>
          <cell r="AH28"/>
          <cell r="AI28"/>
          <cell r="AJ28"/>
          <cell r="AK28"/>
          <cell r="AL28"/>
          <cell r="AM28"/>
          <cell r="AN28"/>
          <cell r="AO28"/>
          <cell r="AP28"/>
          <cell r="AQ28"/>
          <cell r="AR28"/>
          <cell r="AS28"/>
          <cell r="AT28"/>
          <cell r="AU28"/>
          <cell r="AV28"/>
          <cell r="AW28"/>
          <cell r="AX28"/>
          <cell r="AY28"/>
          <cell r="AZ28"/>
          <cell r="BA28"/>
          <cell r="BB28"/>
          <cell r="BC28"/>
          <cell r="BD28" t="str">
            <v>一般</v>
          </cell>
          <cell r="BE28">
            <v>1500</v>
          </cell>
          <cell r="BF28"/>
          <cell r="BG28"/>
          <cell r="BH28" t="str">
            <v>一般</v>
          </cell>
          <cell r="BI28">
            <v>3000</v>
          </cell>
          <cell r="BJ28"/>
          <cell r="BK28"/>
          <cell r="BL28" t="str">
            <v>一般</v>
          </cell>
          <cell r="BM28">
            <v>7800</v>
          </cell>
          <cell r="BN28"/>
          <cell r="BO28"/>
          <cell r="BP28" t="str">
            <v>一般</v>
          </cell>
          <cell r="BQ28">
            <v>10000</v>
          </cell>
          <cell r="BR28"/>
          <cell r="BS28"/>
          <cell r="BT28" t="str">
            <v>一般</v>
          </cell>
          <cell r="BU28">
            <v>5000</v>
          </cell>
          <cell r="BV28"/>
          <cell r="BW28"/>
          <cell r="BX28" t="str">
            <v>無し</v>
          </cell>
          <cell r="BY28"/>
          <cell r="BZ28" t="str">
            <v>インフルエンザの実施期間は10月～2月
新型コロナウイルス感染症の実施期間は10月～3月</v>
          </cell>
          <cell r="CA28" t="str">
            <v>【インフルエンザ（高齢者）・高齢者用肺炎球菌・新型コロナウイルス感染症・帯状疱疹】 生保全額補助。接種料金が委託料に満たない場合はその金額</v>
          </cell>
        </row>
        <row r="29">
          <cell r="A29" t="str">
            <v>井川町長　様</v>
          </cell>
          <cell r="B29" t="str">
            <v>健康福祉課</v>
          </cell>
          <cell r="C29" t="str">
            <v>018-1596</v>
          </cell>
          <cell r="D29" t="str">
            <v>南秋田郡井川町北川尻字海老沢樋ノ口７８－１</v>
          </cell>
          <cell r="E29" t="str">
            <v>018-874-3300</v>
          </cell>
          <cell r="F29"/>
          <cell r="G29"/>
          <cell r="H29"/>
          <cell r="I29"/>
          <cell r="J29"/>
          <cell r="K29"/>
          <cell r="L29"/>
          <cell r="M29"/>
          <cell r="N29"/>
          <cell r="O29"/>
          <cell r="P29"/>
          <cell r="Q29"/>
          <cell r="R29"/>
          <cell r="S29"/>
          <cell r="T29"/>
          <cell r="U29"/>
          <cell r="V29"/>
          <cell r="W29"/>
          <cell r="X29"/>
          <cell r="Y29"/>
          <cell r="Z29"/>
          <cell r="AA29"/>
          <cell r="AB29"/>
          <cell r="AC29"/>
          <cell r="AD29"/>
          <cell r="AE29"/>
          <cell r="AF29"/>
          <cell r="AG29"/>
          <cell r="AH29"/>
          <cell r="AI29"/>
          <cell r="AJ29"/>
          <cell r="AK29"/>
          <cell r="AL29"/>
          <cell r="AM29"/>
          <cell r="AN29"/>
          <cell r="AO29"/>
          <cell r="AP29"/>
          <cell r="AQ29"/>
          <cell r="AR29"/>
          <cell r="AS29"/>
          <cell r="AT29"/>
          <cell r="AU29"/>
          <cell r="AV29"/>
          <cell r="AW29"/>
          <cell r="AX29"/>
          <cell r="AY29"/>
          <cell r="AZ29"/>
          <cell r="BA29"/>
          <cell r="BB29"/>
          <cell r="BC29"/>
          <cell r="BD29" t="str">
            <v>一般</v>
          </cell>
          <cell r="BE29">
            <v>2000</v>
          </cell>
          <cell r="BF29"/>
          <cell r="BG29"/>
          <cell r="BH29" t="str">
            <v>一般</v>
          </cell>
          <cell r="BI29">
            <v>5720</v>
          </cell>
          <cell r="BJ29"/>
          <cell r="BK29"/>
          <cell r="BL29" t="str">
            <v>一般</v>
          </cell>
          <cell r="BM29">
            <v>7800</v>
          </cell>
          <cell r="BN29" t="str">
            <v>一般（井川町診療所）</v>
          </cell>
          <cell r="BO29">
            <v>15000</v>
          </cell>
          <cell r="BP29" t="str">
            <v>一般（井川町診療所以外）</v>
          </cell>
          <cell r="BQ29">
            <v>10000</v>
          </cell>
          <cell r="BR29"/>
          <cell r="BS29"/>
          <cell r="BT29" t="str">
            <v>一般</v>
          </cell>
          <cell r="BU29">
            <v>5000</v>
          </cell>
          <cell r="BV29"/>
          <cell r="BW29"/>
          <cell r="BX29" t="str">
            <v>無し</v>
          </cell>
          <cell r="BY29"/>
          <cell r="BZ29" t="str">
            <v>インフルエンザの実施期間は10月～2月</v>
          </cell>
          <cell r="CA29" t="str">
            <v>・【インフルエンザ（高齢者）・高齢者用肺炎球菌・新型コロナウイルス感染症・帯状疱疹】生保受給者は全額助成。
・接種料金が委託料に満たない場合はその金額。
・【帯状疱疹】組換えワクチンは、井川町診療所で接種した場合15,000円助成、井川町診療所以外の医療機関で接種した場合10,000円助成。生ワクチンは接種場所にかかわらず5,000円助成。
・押印の省略不可。</v>
          </cell>
        </row>
        <row r="30">
          <cell r="A30" t="str">
            <v>大潟村長　様</v>
          </cell>
          <cell r="B30" t="str">
            <v>保健センター</v>
          </cell>
          <cell r="C30" t="str">
            <v>010-0443</v>
          </cell>
          <cell r="D30" t="str">
            <v>南秋田郡大潟村字中央１－１３</v>
          </cell>
          <cell r="E30" t="str">
            <v>0185-45-2613</v>
          </cell>
          <cell r="F30"/>
          <cell r="G30"/>
          <cell r="H30"/>
          <cell r="I30"/>
          <cell r="J30"/>
          <cell r="K30"/>
          <cell r="L30"/>
          <cell r="M30"/>
          <cell r="N30"/>
          <cell r="O30"/>
          <cell r="P30"/>
          <cell r="Q30"/>
          <cell r="R30"/>
          <cell r="S30"/>
          <cell r="T30"/>
          <cell r="U30"/>
          <cell r="V30"/>
          <cell r="W30"/>
          <cell r="X30"/>
          <cell r="Y30"/>
          <cell r="Z30"/>
          <cell r="AA30"/>
          <cell r="AB30"/>
          <cell r="AC30"/>
          <cell r="AD30"/>
          <cell r="AE30"/>
          <cell r="AF30"/>
          <cell r="AG30"/>
          <cell r="AH30"/>
          <cell r="AI30"/>
          <cell r="AJ30"/>
          <cell r="AK30"/>
          <cell r="AL30"/>
          <cell r="AM30"/>
          <cell r="AN30"/>
          <cell r="AO30"/>
          <cell r="AP30"/>
          <cell r="AQ30"/>
          <cell r="AR30"/>
          <cell r="AS30"/>
          <cell r="AT30"/>
          <cell r="AU30"/>
          <cell r="AV30"/>
          <cell r="AW30"/>
          <cell r="AX30"/>
          <cell r="AY30"/>
          <cell r="AZ30"/>
          <cell r="BA30"/>
          <cell r="BB30"/>
          <cell r="BC30"/>
          <cell r="BD30" t="str">
            <v>一般</v>
          </cell>
          <cell r="BE30">
            <v>1500</v>
          </cell>
          <cell r="BF30"/>
          <cell r="BG30"/>
          <cell r="BH30" t="str">
            <v>一般</v>
          </cell>
          <cell r="BI30">
            <v>3000</v>
          </cell>
          <cell r="BJ30"/>
          <cell r="BK30"/>
          <cell r="BL30" t="str">
            <v>一般</v>
          </cell>
          <cell r="BM30">
            <v>10000</v>
          </cell>
          <cell r="BN30"/>
          <cell r="BO30"/>
          <cell r="BP30" t="str">
            <v>一般</v>
          </cell>
          <cell r="BQ30">
            <v>10000</v>
          </cell>
          <cell r="BR30"/>
          <cell r="BS30"/>
          <cell r="BT30" t="str">
            <v>一般</v>
          </cell>
          <cell r="BU30">
            <v>5000</v>
          </cell>
          <cell r="BV30"/>
          <cell r="BW30"/>
          <cell r="BX30" t="str">
            <v>無し</v>
          </cell>
          <cell r="BY30"/>
          <cell r="BZ30" t="str">
            <v>インフルエンザの実施期間は10月～2月
新型コロナの実施期間は１０～３月</v>
          </cell>
          <cell r="CA30" t="str">
            <v>【インフルエンザ（高齢者）・高齢者用肺炎球菌・新型コロナ・帯状疱疹】 他のワクチンと請求書を分ける。生保は全額負担。</v>
          </cell>
        </row>
        <row r="31">
          <cell r="A31"/>
          <cell r="B31"/>
          <cell r="C31"/>
          <cell r="D31"/>
          <cell r="E31"/>
          <cell r="F31"/>
          <cell r="G31"/>
          <cell r="H31"/>
          <cell r="I31"/>
          <cell r="J31"/>
          <cell r="K31"/>
          <cell r="L31"/>
          <cell r="M31"/>
          <cell r="N31"/>
          <cell r="O31"/>
          <cell r="P31"/>
          <cell r="Q31"/>
          <cell r="R31"/>
          <cell r="S31"/>
          <cell r="T31"/>
          <cell r="U31"/>
          <cell r="V31"/>
          <cell r="W31"/>
          <cell r="X31"/>
          <cell r="Y31"/>
          <cell r="Z31"/>
          <cell r="AA31"/>
          <cell r="AB31"/>
          <cell r="AC31"/>
          <cell r="AD31"/>
          <cell r="AE31"/>
          <cell r="AF31"/>
          <cell r="AG31"/>
          <cell r="AH31"/>
          <cell r="AI31"/>
          <cell r="AJ31"/>
          <cell r="AK31"/>
          <cell r="AL31"/>
          <cell r="AM31"/>
          <cell r="AN31"/>
          <cell r="AO31"/>
          <cell r="AP31"/>
          <cell r="AQ31"/>
          <cell r="AR31"/>
          <cell r="AS31"/>
          <cell r="AT31"/>
          <cell r="AU31"/>
          <cell r="AV31"/>
          <cell r="AW31"/>
          <cell r="AX31"/>
          <cell r="AY31"/>
          <cell r="AZ31"/>
          <cell r="BA31"/>
          <cell r="BB31"/>
          <cell r="BC31"/>
          <cell r="BD31"/>
          <cell r="BE31"/>
          <cell r="BF31"/>
          <cell r="BG31"/>
          <cell r="BH31"/>
          <cell r="BI31"/>
          <cell r="BJ31"/>
          <cell r="BK31"/>
          <cell r="BL31"/>
          <cell r="BM31"/>
          <cell r="BN31"/>
          <cell r="BO31"/>
          <cell r="BP31"/>
          <cell r="BQ31"/>
          <cell r="BR31"/>
          <cell r="BS31"/>
          <cell r="BT31"/>
          <cell r="BU31"/>
          <cell r="BV31"/>
          <cell r="BW31"/>
          <cell r="BX31" t="str">
            <v>無し</v>
          </cell>
          <cell r="BY31"/>
          <cell r="BZ31"/>
          <cell r="CA31"/>
        </row>
        <row r="32">
          <cell r="A32" t="str">
            <v>美郷町長　様</v>
          </cell>
          <cell r="B32" t="str">
            <v>福祉保健課</v>
          </cell>
          <cell r="C32" t="str">
            <v>019-1541</v>
          </cell>
          <cell r="D32" t="str">
            <v>仙北郡美郷町土崎字上野乙１７０－１0</v>
          </cell>
          <cell r="E32" t="str">
            <v>0187-84-4900</v>
          </cell>
          <cell r="F32"/>
          <cell r="G32"/>
          <cell r="H32"/>
          <cell r="I32"/>
          <cell r="J32"/>
          <cell r="K32"/>
          <cell r="L32"/>
          <cell r="M32"/>
          <cell r="N32"/>
          <cell r="O32"/>
          <cell r="P32"/>
          <cell r="Q32"/>
          <cell r="R32"/>
          <cell r="S32"/>
          <cell r="T32"/>
          <cell r="U32"/>
          <cell r="V32"/>
          <cell r="W32"/>
          <cell r="X32"/>
          <cell r="Y32"/>
          <cell r="Z32"/>
          <cell r="AA32"/>
          <cell r="AB32"/>
          <cell r="AC32"/>
          <cell r="AD32"/>
          <cell r="AE32"/>
          <cell r="AF32"/>
          <cell r="AG32"/>
          <cell r="AH32"/>
          <cell r="AI32"/>
          <cell r="AJ32"/>
          <cell r="AK32"/>
          <cell r="AL32"/>
          <cell r="AM32"/>
          <cell r="AN32"/>
          <cell r="AO32"/>
          <cell r="AP32"/>
          <cell r="AQ32"/>
          <cell r="AR32"/>
          <cell r="AS32"/>
          <cell r="AT32"/>
          <cell r="AU32"/>
          <cell r="AV32"/>
          <cell r="AW32"/>
          <cell r="AX32"/>
          <cell r="AY32"/>
          <cell r="AZ32"/>
          <cell r="BA32"/>
          <cell r="BB32"/>
          <cell r="BC32"/>
          <cell r="BD32" t="str">
            <v>一般</v>
          </cell>
          <cell r="BE32">
            <v>2000</v>
          </cell>
          <cell r="BF32"/>
          <cell r="BG32"/>
          <cell r="BH32" t="str">
            <v>一般</v>
          </cell>
          <cell r="BI32">
            <v>4000</v>
          </cell>
          <cell r="BJ32"/>
          <cell r="BK32"/>
          <cell r="BL32" t="str">
            <v>一般</v>
          </cell>
          <cell r="BM32">
            <v>7800</v>
          </cell>
          <cell r="BN32"/>
          <cell r="BO32"/>
          <cell r="BP32" t="str">
            <v>一般</v>
          </cell>
          <cell r="BQ32">
            <v>10000</v>
          </cell>
          <cell r="BR32"/>
          <cell r="BS32"/>
          <cell r="BT32" t="str">
            <v>一般</v>
          </cell>
          <cell r="BU32">
            <v>5000</v>
          </cell>
          <cell r="BV32"/>
          <cell r="BW32"/>
          <cell r="BX32"/>
          <cell r="BY32"/>
          <cell r="BZ32" t="str">
            <v>インフルエンザの実施期間は10月～3月</v>
          </cell>
          <cell r="CA32" t="str">
            <v>【インフルエンザ（高齢者）・高齢者用肺炎球菌・新型コロナ・帯状疱疹】 生保は各医療機関接種料金による。他の予防接種と請求書を分ける。</v>
          </cell>
        </row>
        <row r="33">
          <cell r="A33" t="str">
            <v>羽後町長　様</v>
          </cell>
          <cell r="B33" t="str">
            <v>健康福祉課</v>
          </cell>
          <cell r="C33" t="str">
            <v>012-1131</v>
          </cell>
          <cell r="D33" t="str">
            <v>雄勝郡羽後町西馬音内字中野１７７</v>
          </cell>
          <cell r="E33" t="str">
            <v>0183-62-2111</v>
          </cell>
          <cell r="F33"/>
          <cell r="G33"/>
          <cell r="H33"/>
          <cell r="I33"/>
          <cell r="J33"/>
          <cell r="K33"/>
          <cell r="L33"/>
          <cell r="M33"/>
          <cell r="N33"/>
          <cell r="O33"/>
          <cell r="P33"/>
          <cell r="Q33"/>
          <cell r="R33"/>
          <cell r="S33"/>
          <cell r="T33"/>
          <cell r="U33"/>
          <cell r="V33"/>
          <cell r="W33"/>
          <cell r="X33"/>
          <cell r="Y33"/>
          <cell r="Z33"/>
          <cell r="AA33"/>
          <cell r="AB33"/>
          <cell r="AC33"/>
          <cell r="AD33"/>
          <cell r="AE33"/>
          <cell r="AF33"/>
          <cell r="AG33"/>
          <cell r="AH33"/>
          <cell r="AI33"/>
          <cell r="AJ33"/>
          <cell r="AK33"/>
          <cell r="AL33"/>
          <cell r="AM33"/>
          <cell r="AN33"/>
          <cell r="AO33"/>
          <cell r="AP33"/>
          <cell r="AQ33"/>
          <cell r="AR33"/>
          <cell r="AS33"/>
          <cell r="AT33"/>
          <cell r="AU33"/>
          <cell r="AV33"/>
          <cell r="AW33"/>
          <cell r="AX33"/>
          <cell r="AY33"/>
          <cell r="AZ33"/>
          <cell r="BA33"/>
          <cell r="BB33"/>
          <cell r="BC33"/>
          <cell r="BD33" t="str">
            <v>一般</v>
          </cell>
          <cell r="BE33">
            <v>1000</v>
          </cell>
          <cell r="BF33"/>
          <cell r="BG33"/>
          <cell r="BH33" t="str">
            <v>一般</v>
          </cell>
          <cell r="BI33">
            <v>5000</v>
          </cell>
          <cell r="BJ33"/>
          <cell r="BK33"/>
          <cell r="BL33" t="str">
            <v>一般</v>
          </cell>
          <cell r="BM33">
            <v>7800</v>
          </cell>
          <cell r="BN33"/>
          <cell r="BO33"/>
          <cell r="BP33" t="str">
            <v>一般</v>
          </cell>
          <cell r="BQ33">
            <v>10000</v>
          </cell>
          <cell r="BR33"/>
          <cell r="BS33"/>
          <cell r="BT33" t="str">
            <v>一般</v>
          </cell>
          <cell r="BU33">
            <v>5000</v>
          </cell>
          <cell r="BV33"/>
          <cell r="BW33"/>
          <cell r="BX33" t="str">
            <v>無し</v>
          </cell>
          <cell r="BY33"/>
          <cell r="BZ33" t="str">
            <v>インフルエンザの実施期間は10月～2月
新型コロナウイルス感染症の実施期間は10月～3月</v>
          </cell>
          <cell r="CA33" t="str">
            <v>【インフルエンザ（高齢者）・高齢者用肺炎球菌・新型コロナウイルス感染症（高齢者）・帯状疱疹】 生活保護世帯は全額助成
押印を省略する場合、余白に「発行責任者職名・氏名、発行担当者職名・氏名、連絡先電話番号」を記載すること。</v>
          </cell>
        </row>
        <row r="34">
          <cell r="A34" t="str">
            <v>東成瀬村長　様</v>
          </cell>
          <cell r="B34" t="str">
            <v>健康福祉課</v>
          </cell>
          <cell r="C34" t="str">
            <v>019-0801</v>
          </cell>
          <cell r="D34" t="str">
            <v>雄勝郡東成瀬村田子内字仙人下３０－１</v>
          </cell>
          <cell r="E34" t="str">
            <v>0182-47-3410</v>
          </cell>
          <cell r="F34"/>
          <cell r="G34"/>
          <cell r="H34"/>
          <cell r="I34"/>
          <cell r="J34"/>
          <cell r="K34"/>
          <cell r="L34"/>
          <cell r="M34"/>
          <cell r="N34"/>
          <cell r="O34"/>
          <cell r="P34"/>
          <cell r="Q34"/>
          <cell r="R34"/>
          <cell r="S34"/>
          <cell r="T34"/>
          <cell r="U34"/>
          <cell r="V34"/>
          <cell r="W34"/>
          <cell r="X34"/>
          <cell r="Y34"/>
          <cell r="Z34"/>
          <cell r="AA34"/>
          <cell r="AB34"/>
          <cell r="AC34"/>
          <cell r="AD34"/>
          <cell r="AE34"/>
          <cell r="AF34"/>
          <cell r="AG34"/>
          <cell r="AH34"/>
          <cell r="AI34"/>
          <cell r="AJ34"/>
          <cell r="AK34"/>
          <cell r="AL34"/>
          <cell r="AM34"/>
          <cell r="AN34"/>
          <cell r="AO34"/>
          <cell r="AP34"/>
          <cell r="AQ34"/>
          <cell r="AR34"/>
          <cell r="AS34"/>
          <cell r="AT34"/>
          <cell r="AU34"/>
          <cell r="AV34"/>
          <cell r="AW34"/>
          <cell r="AX34"/>
          <cell r="AY34"/>
          <cell r="AZ34"/>
          <cell r="BA34"/>
          <cell r="BB34"/>
          <cell r="BC34"/>
          <cell r="BD34" t="str">
            <v>一般</v>
          </cell>
          <cell r="BE34">
            <v>1000</v>
          </cell>
          <cell r="BF34"/>
          <cell r="BG34"/>
          <cell r="BH34" t="str">
            <v>一般</v>
          </cell>
          <cell r="BI34">
            <v>5000</v>
          </cell>
          <cell r="BJ34" t="str">
            <v>一般(村国保診療所)</v>
          </cell>
          <cell r="BK34">
            <v>10600</v>
          </cell>
          <cell r="BL34" t="str">
            <v>一般(村国保診療所以外)</v>
          </cell>
          <cell r="BM34">
            <v>7800</v>
          </cell>
          <cell r="BN34"/>
          <cell r="BO34"/>
          <cell r="BP34" t="str">
            <v>一般</v>
          </cell>
          <cell r="BQ34">
            <v>10000</v>
          </cell>
          <cell r="BR34"/>
          <cell r="BS34"/>
          <cell r="BT34" t="str">
            <v>一般</v>
          </cell>
          <cell r="BU34">
            <v>5000</v>
          </cell>
          <cell r="BV34"/>
          <cell r="BW34"/>
          <cell r="BX34" t="str">
            <v>無し</v>
          </cell>
          <cell r="BY34"/>
          <cell r="BZ34" t="str">
            <v>インフルエンザの実施期間は10月～2月、新型コロナウイルスワクチンの実施機関は10月～3月</v>
          </cell>
          <cell r="CA34" t="str">
            <v>【インフルエンザ（高齢者）・高齢者用肺炎球菌・新型コロナウイルス（高齢者）・帯状疱疹】 生保は全額補助。インフルエンザと他の予防接種の請求請求書を分ける。</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9D3ED-3467-445F-B94D-89E95F6F6ECA}">
  <sheetPr>
    <pageSetUpPr fitToPage="1"/>
  </sheetPr>
  <dimension ref="A1:IT52"/>
  <sheetViews>
    <sheetView tabSelected="1" view="pageBreakPreview" zoomScale="80" zoomScaleNormal="80" zoomScaleSheetLayoutView="80" workbookViewId="0">
      <selection activeCell="G35" sqref="G35:AL35"/>
    </sheetView>
  </sheetViews>
  <sheetFormatPr defaultRowHeight="18.75" x14ac:dyDescent="0.4"/>
  <cols>
    <col min="1" max="6" width="3.5" customWidth="1"/>
    <col min="7" max="38" width="2.5" customWidth="1"/>
  </cols>
  <sheetData>
    <row r="1" spans="1:38" x14ac:dyDescent="0.4">
      <c r="A1" s="28" t="s">
        <v>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row>
    <row r="2" spans="1:38" x14ac:dyDescent="0.4">
      <c r="A2" s="28" t="s">
        <v>1</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row>
    <row r="3" spans="1:38" x14ac:dyDescent="0.4">
      <c r="A3" s="1"/>
      <c r="B3" s="1"/>
      <c r="C3" s="1"/>
      <c r="D3" s="1"/>
      <c r="E3" s="1"/>
      <c r="F3" s="1"/>
      <c r="G3" s="1"/>
      <c r="H3" s="1"/>
      <c r="I3" s="1"/>
      <c r="J3" s="1"/>
      <c r="K3" s="1"/>
      <c r="L3" s="1"/>
      <c r="M3" s="1"/>
      <c r="N3" s="1"/>
      <c r="O3" s="1"/>
      <c r="P3" s="1"/>
      <c r="Q3" s="1"/>
      <c r="R3" s="1"/>
      <c r="S3" s="1"/>
      <c r="T3" s="1"/>
      <c r="U3" s="1"/>
      <c r="V3" s="1"/>
      <c r="W3" s="1"/>
      <c r="X3" s="1"/>
      <c r="Y3" s="1"/>
      <c r="Z3" s="1"/>
      <c r="AA3" s="1"/>
      <c r="AB3" s="1" t="s">
        <v>2</v>
      </c>
      <c r="AC3" s="1"/>
      <c r="AD3" s="29"/>
      <c r="AE3" s="29"/>
      <c r="AF3" s="16" t="s">
        <v>3</v>
      </c>
      <c r="AG3" s="30"/>
      <c r="AH3" s="30"/>
      <c r="AI3" s="16" t="s">
        <v>4</v>
      </c>
      <c r="AJ3" s="30"/>
      <c r="AK3" s="30"/>
      <c r="AL3" s="2" t="s">
        <v>5</v>
      </c>
    </row>
    <row r="4" spans="1:38" x14ac:dyDescent="0.4">
      <c r="A4" s="3"/>
      <c r="B4" s="4" t="s">
        <v>6</v>
      </c>
      <c r="C4" s="1"/>
      <c r="D4" s="31" t="s">
        <v>7</v>
      </c>
      <c r="E4" s="31"/>
      <c r="F4" s="31"/>
      <c r="G4" s="31"/>
      <c r="H4" s="31"/>
      <c r="I4" s="31"/>
      <c r="J4" s="31"/>
      <c r="K4" s="31"/>
      <c r="L4" s="31"/>
      <c r="M4" s="31"/>
      <c r="N4" s="31"/>
      <c r="O4" s="31"/>
      <c r="P4" s="31"/>
      <c r="Q4" s="5"/>
      <c r="R4" s="5"/>
      <c r="S4" s="1"/>
      <c r="T4" s="1"/>
      <c r="U4" s="1"/>
      <c r="V4" s="1"/>
      <c r="W4" s="1"/>
      <c r="X4" s="1"/>
      <c r="Y4" s="1"/>
      <c r="Z4" s="1"/>
      <c r="AA4" s="1"/>
      <c r="AB4" s="1"/>
      <c r="AC4" s="1"/>
      <c r="AD4" s="1"/>
      <c r="AE4" s="1"/>
      <c r="AF4" s="1"/>
      <c r="AG4" s="1"/>
      <c r="AH4" s="1"/>
      <c r="AI4" s="1"/>
      <c r="AJ4" s="1"/>
      <c r="AK4" s="1"/>
      <c r="AL4" s="1"/>
    </row>
    <row r="5" spans="1:38" x14ac:dyDescent="0.4">
      <c r="A5" s="1"/>
      <c r="B5" s="1"/>
      <c r="C5" s="1"/>
      <c r="D5" s="1"/>
      <c r="E5" s="1"/>
      <c r="F5" s="1"/>
      <c r="G5" s="1"/>
      <c r="H5" s="1"/>
      <c r="I5" s="1"/>
      <c r="J5" s="1"/>
      <c r="K5" s="1"/>
      <c r="L5" s="1"/>
      <c r="M5" s="1"/>
      <c r="N5" s="1"/>
      <c r="O5" s="1"/>
      <c r="P5" s="1"/>
      <c r="Q5" s="1"/>
      <c r="R5" s="25" t="s">
        <v>8</v>
      </c>
      <c r="S5" s="25"/>
      <c r="T5" s="25"/>
      <c r="U5" s="25"/>
      <c r="V5" s="25"/>
      <c r="W5" s="6" t="s">
        <v>9</v>
      </c>
      <c r="X5" s="26"/>
      <c r="Y5" s="26"/>
      <c r="Z5" s="26"/>
      <c r="AA5" s="26"/>
      <c r="AB5" s="26"/>
      <c r="AC5" s="26"/>
      <c r="AD5" s="26"/>
      <c r="AE5" s="26"/>
      <c r="AF5" s="26"/>
      <c r="AG5" s="26"/>
      <c r="AH5" s="26"/>
      <c r="AI5" s="26"/>
      <c r="AJ5" s="26"/>
      <c r="AK5" s="26"/>
      <c r="AL5" s="1"/>
    </row>
    <row r="6" spans="1:38" x14ac:dyDescent="0.4">
      <c r="A6" s="1"/>
      <c r="B6" s="1"/>
      <c r="C6" s="1"/>
      <c r="D6" s="1"/>
      <c r="E6" s="1"/>
      <c r="F6" s="1"/>
      <c r="G6" s="1"/>
      <c r="H6" s="1"/>
      <c r="I6" s="1"/>
      <c r="J6" s="1"/>
      <c r="K6" s="1"/>
      <c r="L6" s="1"/>
      <c r="M6" s="1"/>
      <c r="N6" s="1"/>
      <c r="O6" s="1"/>
      <c r="P6" s="1"/>
      <c r="Q6" s="1"/>
      <c r="R6" s="25" t="s">
        <v>10</v>
      </c>
      <c r="S6" s="25"/>
      <c r="T6" s="25"/>
      <c r="U6" s="25"/>
      <c r="V6" s="25"/>
      <c r="W6" s="4" t="s">
        <v>9</v>
      </c>
      <c r="X6" s="27"/>
      <c r="Y6" s="27"/>
      <c r="Z6" s="27"/>
      <c r="AA6" s="27"/>
      <c r="AB6" s="27"/>
      <c r="AC6" s="27"/>
      <c r="AD6" s="27"/>
      <c r="AE6" s="27"/>
      <c r="AF6" s="27"/>
      <c r="AG6" s="27"/>
      <c r="AH6" s="27"/>
      <c r="AI6" s="27"/>
      <c r="AJ6" s="27"/>
      <c r="AK6" s="27"/>
      <c r="AL6" s="1"/>
    </row>
    <row r="7" spans="1:38" x14ac:dyDescent="0.4">
      <c r="A7" s="1"/>
      <c r="B7" s="1"/>
      <c r="C7" s="1"/>
      <c r="D7" s="1"/>
      <c r="E7" s="1"/>
      <c r="F7" s="1"/>
      <c r="G7" s="1"/>
      <c r="H7" s="1"/>
      <c r="I7" s="1"/>
      <c r="J7" s="1"/>
      <c r="K7" s="1"/>
      <c r="L7" s="1"/>
      <c r="M7" s="1"/>
      <c r="N7" s="1"/>
      <c r="O7" s="1"/>
      <c r="P7" s="1"/>
      <c r="Q7" s="1"/>
      <c r="R7" s="25" t="s">
        <v>11</v>
      </c>
      <c r="S7" s="25"/>
      <c r="T7" s="25"/>
      <c r="U7" s="25"/>
      <c r="V7" s="25"/>
      <c r="W7" s="4" t="s">
        <v>9</v>
      </c>
      <c r="X7" s="27"/>
      <c r="Y7" s="27"/>
      <c r="Z7" s="27"/>
      <c r="AA7" s="27"/>
      <c r="AB7" s="27"/>
      <c r="AC7" s="27"/>
      <c r="AD7" s="27"/>
      <c r="AE7" s="27"/>
      <c r="AF7" s="27"/>
      <c r="AG7" s="27"/>
      <c r="AH7" s="27"/>
      <c r="AI7" s="27"/>
      <c r="AJ7" s="27"/>
      <c r="AK7" s="27"/>
      <c r="AL7" s="1"/>
    </row>
    <row r="8" spans="1:38" x14ac:dyDescent="0.4">
      <c r="A8" s="1"/>
      <c r="B8" s="1"/>
      <c r="C8" s="1"/>
      <c r="D8" s="1"/>
      <c r="E8" s="1"/>
      <c r="F8" s="1"/>
      <c r="G8" s="1"/>
      <c r="H8" s="1"/>
      <c r="I8" s="1"/>
      <c r="J8" s="1"/>
      <c r="K8" s="1"/>
      <c r="L8" s="1"/>
      <c r="M8" s="1"/>
      <c r="N8" s="1"/>
      <c r="O8" s="1"/>
      <c r="P8" s="1"/>
      <c r="Q8" s="1"/>
      <c r="R8" s="214" t="s">
        <v>56</v>
      </c>
      <c r="S8" s="214"/>
      <c r="T8" s="214"/>
      <c r="U8" s="214"/>
      <c r="V8" s="214"/>
      <c r="W8" s="4" t="s">
        <v>9</v>
      </c>
      <c r="X8" s="26"/>
      <c r="Y8" s="26"/>
      <c r="Z8" s="26"/>
      <c r="AA8" s="26"/>
      <c r="AB8" s="26"/>
      <c r="AC8" s="26"/>
      <c r="AD8" s="26"/>
      <c r="AE8" s="26"/>
      <c r="AF8" s="26"/>
      <c r="AG8" s="26"/>
      <c r="AH8" s="26"/>
      <c r="AI8" s="26"/>
      <c r="AJ8" s="26"/>
      <c r="AK8" s="17" t="s">
        <v>12</v>
      </c>
      <c r="AL8" s="1"/>
    </row>
    <row r="9" spans="1:38" x14ac:dyDescent="0.4">
      <c r="A9" s="1"/>
      <c r="B9" s="1"/>
      <c r="C9" s="1"/>
      <c r="D9" s="1"/>
      <c r="E9" s="1"/>
      <c r="F9" s="1"/>
      <c r="G9" s="1"/>
      <c r="H9" s="1"/>
      <c r="I9" s="7" t="s">
        <v>13</v>
      </c>
      <c r="J9" s="1" t="s">
        <v>2</v>
      </c>
      <c r="K9" s="1"/>
      <c r="L9" s="29"/>
      <c r="M9" s="29"/>
      <c r="N9" s="18" t="s">
        <v>3</v>
      </c>
      <c r="O9" s="30"/>
      <c r="P9" s="30"/>
      <c r="Q9" s="39" t="s">
        <v>14</v>
      </c>
      <c r="R9" s="39"/>
      <c r="S9" s="1" t="s">
        <v>15</v>
      </c>
      <c r="T9" s="1"/>
      <c r="U9" s="1"/>
      <c r="V9" s="1"/>
      <c r="W9" s="1"/>
      <c r="X9" s="1"/>
      <c r="Y9" s="1"/>
      <c r="Z9" s="1"/>
      <c r="AA9" s="1"/>
      <c r="AB9" s="1"/>
      <c r="AC9" s="1"/>
      <c r="AD9" s="1"/>
      <c r="AE9" s="1"/>
      <c r="AF9" s="1"/>
      <c r="AG9" s="1"/>
      <c r="AH9" s="1"/>
      <c r="AI9" s="1"/>
      <c r="AJ9" s="1"/>
      <c r="AK9" s="1"/>
      <c r="AL9" s="1"/>
    </row>
    <row r="10" spans="1:38" ht="12" customHeight="1" x14ac:dyDescent="0.4">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row>
    <row r="11" spans="1:38" x14ac:dyDescent="0.4">
      <c r="A11" s="8"/>
      <c r="B11" s="8"/>
      <c r="C11" s="8"/>
      <c r="D11" s="8"/>
      <c r="E11" s="8"/>
      <c r="F11" s="8"/>
      <c r="G11" s="8"/>
      <c r="H11" s="8"/>
      <c r="I11" s="40" t="s">
        <v>16</v>
      </c>
      <c r="J11" s="40"/>
      <c r="K11" s="40"/>
      <c r="L11" s="40"/>
      <c r="M11" s="40"/>
      <c r="N11" s="40"/>
      <c r="O11" s="1"/>
      <c r="P11" s="41">
        <f>AC32</f>
        <v>0</v>
      </c>
      <c r="Q11" s="41"/>
      <c r="R11" s="41"/>
      <c r="S11" s="41"/>
      <c r="T11" s="41"/>
      <c r="U11" s="41"/>
      <c r="V11" s="41"/>
      <c r="W11" s="41"/>
      <c r="X11" s="41"/>
      <c r="Y11" s="41"/>
      <c r="Z11" s="41"/>
      <c r="AA11" s="41"/>
      <c r="AB11" s="42" t="s">
        <v>17</v>
      </c>
      <c r="AC11" s="42"/>
      <c r="AD11" s="8"/>
      <c r="AE11" s="8"/>
      <c r="AF11" s="8"/>
      <c r="AG11" s="8"/>
      <c r="AH11" s="8"/>
      <c r="AI11" s="8"/>
      <c r="AJ11" s="8"/>
      <c r="AK11" s="8"/>
      <c r="AL11" s="8"/>
    </row>
    <row r="12" spans="1:38" ht="11.25" customHeight="1" x14ac:dyDescent="0.4">
      <c r="A12" s="8"/>
      <c r="B12" s="8"/>
      <c r="C12" s="8"/>
      <c r="D12" s="8"/>
      <c r="E12" s="8"/>
      <c r="F12" s="8"/>
      <c r="G12" s="8"/>
      <c r="H12" s="8"/>
      <c r="I12" s="8"/>
      <c r="J12" s="8"/>
      <c r="K12" s="8"/>
      <c r="L12" s="8"/>
      <c r="M12" s="9"/>
      <c r="N12" s="8"/>
      <c r="O12" s="8"/>
      <c r="P12" s="8"/>
      <c r="Q12" s="8"/>
      <c r="R12" s="8"/>
      <c r="S12" s="8"/>
      <c r="T12" s="8"/>
      <c r="U12" s="8"/>
      <c r="V12" s="8"/>
      <c r="W12" s="8"/>
      <c r="X12" s="8"/>
      <c r="Y12" s="8"/>
      <c r="Z12" s="8"/>
      <c r="AA12" s="8"/>
      <c r="AB12" s="8"/>
      <c r="AC12" s="8"/>
      <c r="AD12" s="8"/>
      <c r="AE12" s="8"/>
      <c r="AF12" s="8"/>
      <c r="AG12" s="8"/>
      <c r="AH12" s="8"/>
      <c r="AI12" s="8"/>
      <c r="AJ12" s="8"/>
      <c r="AK12" s="8"/>
      <c r="AL12" s="8"/>
    </row>
    <row r="13" spans="1:38" x14ac:dyDescent="0.4">
      <c r="A13" s="1" t="s">
        <v>18</v>
      </c>
      <c r="B13" s="8"/>
      <c r="C13" s="8"/>
      <c r="D13" s="8"/>
      <c r="E13" s="8"/>
      <c r="F13" s="8"/>
      <c r="G13" s="8"/>
      <c r="H13" s="8"/>
      <c r="I13" s="8"/>
      <c r="J13" s="8"/>
      <c r="K13" s="8"/>
      <c r="L13" s="8"/>
      <c r="M13" s="8"/>
      <c r="N13" s="8"/>
      <c r="O13" s="8"/>
      <c r="P13" s="8"/>
      <c r="Q13" s="8"/>
      <c r="R13" s="8"/>
      <c r="S13" s="8"/>
      <c r="T13" s="32" t="str">
        <f>"( "&amp;[1]委託料一覧!A2&amp;" )"</f>
        <v>( 令和８年7月１日現在 )</v>
      </c>
      <c r="U13" s="32"/>
      <c r="V13" s="32"/>
      <c r="W13" s="32"/>
      <c r="X13" s="32"/>
      <c r="Y13" s="32"/>
      <c r="Z13" s="32"/>
      <c r="AA13" s="32"/>
      <c r="AB13" s="8"/>
      <c r="AC13" s="8"/>
      <c r="AD13" s="8"/>
      <c r="AE13" s="8"/>
      <c r="AF13" s="8"/>
      <c r="AG13" s="8"/>
      <c r="AH13" s="8"/>
      <c r="AI13" s="8"/>
      <c r="AJ13" s="8"/>
      <c r="AK13" s="8"/>
      <c r="AL13" s="8"/>
    </row>
    <row r="14" spans="1:38" x14ac:dyDescent="0.4">
      <c r="A14" s="33" t="s">
        <v>19</v>
      </c>
      <c r="B14" s="34"/>
      <c r="C14" s="34"/>
      <c r="D14" s="34"/>
      <c r="E14" s="34"/>
      <c r="F14" s="35"/>
      <c r="G14" s="33" t="s">
        <v>20</v>
      </c>
      <c r="H14" s="36"/>
      <c r="I14" s="36"/>
      <c r="J14" s="36"/>
      <c r="K14" s="37"/>
      <c r="L14" s="38" t="s">
        <v>21</v>
      </c>
      <c r="M14" s="38"/>
      <c r="N14" s="38"/>
      <c r="O14" s="38"/>
      <c r="P14" s="38"/>
      <c r="Q14" s="38"/>
      <c r="R14" s="38"/>
      <c r="S14" s="38" t="s">
        <v>22</v>
      </c>
      <c r="T14" s="38"/>
      <c r="U14" s="38"/>
      <c r="V14" s="38"/>
      <c r="W14" s="38"/>
      <c r="X14" s="38"/>
      <c r="Y14" s="38"/>
      <c r="Z14" s="38"/>
      <c r="AA14" s="38"/>
      <c r="AB14" s="38"/>
      <c r="AC14" s="38" t="s">
        <v>23</v>
      </c>
      <c r="AD14" s="38"/>
      <c r="AE14" s="38"/>
      <c r="AF14" s="38"/>
      <c r="AG14" s="38"/>
      <c r="AH14" s="38"/>
      <c r="AI14" s="38"/>
      <c r="AJ14" s="38"/>
      <c r="AK14" s="38"/>
      <c r="AL14" s="38"/>
    </row>
    <row r="15" spans="1:38" x14ac:dyDescent="0.4">
      <c r="A15" s="43" t="s">
        <v>24</v>
      </c>
      <c r="B15" s="44"/>
      <c r="C15" s="44"/>
      <c r="D15" s="44"/>
      <c r="E15" s="44"/>
      <c r="F15" s="45"/>
      <c r="G15" s="52" t="s">
        <v>25</v>
      </c>
      <c r="H15" s="53"/>
      <c r="I15" s="53"/>
      <c r="J15" s="53"/>
      <c r="K15" s="54"/>
      <c r="L15" s="55"/>
      <c r="M15" s="56"/>
      <c r="N15" s="56"/>
      <c r="O15" s="56"/>
      <c r="P15" s="56"/>
      <c r="Q15" s="57" t="str">
        <f>IF(G15="","",IF(ISBLANK(L15)=TRUE,"","人"))</f>
        <v/>
      </c>
      <c r="R15" s="58"/>
      <c r="S15" s="59"/>
      <c r="T15" s="60"/>
      <c r="U15" s="60"/>
      <c r="V15" s="60"/>
      <c r="W15" s="60"/>
      <c r="X15" s="60"/>
      <c r="Y15" s="60"/>
      <c r="Z15" s="60"/>
      <c r="AA15" s="57" t="str">
        <f>IF($S$15=0,"","円")</f>
        <v/>
      </c>
      <c r="AB15" s="58"/>
      <c r="AC15" s="69">
        <f t="shared" ref="AC15:AC31" si="0">L15*S15</f>
        <v>0</v>
      </c>
      <c r="AD15" s="70"/>
      <c r="AE15" s="70"/>
      <c r="AF15" s="70"/>
      <c r="AG15" s="70"/>
      <c r="AH15" s="70"/>
      <c r="AI15" s="70"/>
      <c r="AJ15" s="70"/>
      <c r="AK15" s="57" t="str">
        <f>IF(G15="","",IF(ISBLANK(L15)=TRUE,"","円"))</f>
        <v/>
      </c>
      <c r="AL15" s="58"/>
    </row>
    <row r="16" spans="1:38" x14ac:dyDescent="0.4">
      <c r="A16" s="46"/>
      <c r="B16" s="47"/>
      <c r="C16" s="47"/>
      <c r="D16" s="47"/>
      <c r="E16" s="47"/>
      <c r="F16" s="48"/>
      <c r="G16" s="71" t="str">
        <f>IF(VLOOKUP($D$4,[1]委託料一覧!A6:BY34,[1]委託料一覧!BB3,FALSE)=0,"",VLOOKUP($D$4,[1]委託料一覧!A6:BY34,[1]委託料一覧!BB3,FALSE))</f>
        <v>65-74歳</v>
      </c>
      <c r="H16" s="72"/>
      <c r="I16" s="72"/>
      <c r="J16" s="72"/>
      <c r="K16" s="73"/>
      <c r="L16" s="74"/>
      <c r="M16" s="74"/>
      <c r="N16" s="74"/>
      <c r="O16" s="74"/>
      <c r="P16" s="75"/>
      <c r="Q16" s="76" t="str">
        <f>IF(G16="","",IF(ISBLANK(L16)=TRUE,"","人"))</f>
        <v/>
      </c>
      <c r="R16" s="77"/>
      <c r="S16" s="78">
        <f>VLOOKUP($D$4,[1]委託料一覧!A6:CA34,[1]委託料一覧!BC3,FALSE)</f>
        <v>1000</v>
      </c>
      <c r="T16" s="79"/>
      <c r="U16" s="79"/>
      <c r="V16" s="79"/>
      <c r="W16" s="79"/>
      <c r="X16" s="79"/>
      <c r="Y16" s="79"/>
      <c r="Z16" s="79"/>
      <c r="AA16" s="80" t="str">
        <f>IF(S16=0,"","円")</f>
        <v>円</v>
      </c>
      <c r="AB16" s="81"/>
      <c r="AC16" s="82">
        <f>L16*S16</f>
        <v>0</v>
      </c>
      <c r="AD16" s="82"/>
      <c r="AE16" s="82"/>
      <c r="AF16" s="82"/>
      <c r="AG16" s="82"/>
      <c r="AH16" s="82"/>
      <c r="AI16" s="82"/>
      <c r="AJ16" s="83"/>
      <c r="AK16" s="80" t="str">
        <f>IF(G16="","",IF(ISBLANK(L16)=TRUE,"","円"))</f>
        <v/>
      </c>
      <c r="AL16" s="81"/>
    </row>
    <row r="17" spans="1:38" x14ac:dyDescent="0.4">
      <c r="A17" s="49"/>
      <c r="B17" s="50"/>
      <c r="C17" s="50"/>
      <c r="D17" s="50"/>
      <c r="E17" s="50"/>
      <c r="F17" s="51"/>
      <c r="G17" s="61" t="str">
        <f>IF(VLOOKUP($D$4,[1]委託料一覧!A6:BY34,[1]委託料一覧!BD3,FALSE)=0,"",VLOOKUP($D$4,[1]委託料一覧!A6:BY34,[1]委託料一覧!BD3,FALSE))</f>
        <v>75歳以上</v>
      </c>
      <c r="H17" s="32"/>
      <c r="I17" s="32"/>
      <c r="J17" s="32"/>
      <c r="K17" s="62"/>
      <c r="L17" s="63"/>
      <c r="M17" s="63"/>
      <c r="N17" s="63"/>
      <c r="O17" s="63"/>
      <c r="P17" s="64"/>
      <c r="Q17" s="65" t="str">
        <f>IF(ISBLANK(L17)=TRUE,"","人")</f>
        <v/>
      </c>
      <c r="R17" s="66"/>
      <c r="S17" s="67">
        <f>VLOOKUP($D$4,[1]委託料一覧!A6:CA34,[1]委託料一覧!BE3,FALSE)</f>
        <v>1500</v>
      </c>
      <c r="T17" s="68"/>
      <c r="U17" s="68"/>
      <c r="V17" s="68"/>
      <c r="W17" s="68"/>
      <c r="X17" s="68"/>
      <c r="Y17" s="68"/>
      <c r="Z17" s="68"/>
      <c r="AA17" s="65" t="str">
        <f>IF($S$17=0,"","円")</f>
        <v>円</v>
      </c>
      <c r="AB17" s="66"/>
      <c r="AC17" s="96">
        <f t="shared" si="0"/>
        <v>0</v>
      </c>
      <c r="AD17" s="96"/>
      <c r="AE17" s="96"/>
      <c r="AF17" s="96"/>
      <c r="AG17" s="96"/>
      <c r="AH17" s="96"/>
      <c r="AI17" s="96"/>
      <c r="AJ17" s="67"/>
      <c r="AK17" s="65" t="str">
        <f>IF(ISBLANK(L17)=TRUE,"","円")</f>
        <v/>
      </c>
      <c r="AL17" s="66"/>
    </row>
    <row r="18" spans="1:38" x14ac:dyDescent="0.4">
      <c r="A18" s="121" t="s">
        <v>26</v>
      </c>
      <c r="B18" s="122"/>
      <c r="C18" s="122"/>
      <c r="D18" s="122"/>
      <c r="E18" s="122"/>
      <c r="F18" s="123"/>
      <c r="G18" s="52" t="s">
        <v>25</v>
      </c>
      <c r="H18" s="53"/>
      <c r="I18" s="53"/>
      <c r="J18" s="53"/>
      <c r="K18" s="54"/>
      <c r="L18" s="55"/>
      <c r="M18" s="56"/>
      <c r="N18" s="56"/>
      <c r="O18" s="56"/>
      <c r="P18" s="56"/>
      <c r="Q18" s="57" t="str">
        <f>IF(G18="","",IF(ISBLANK(L18)=TRUE,"","人"))</f>
        <v/>
      </c>
      <c r="R18" s="58"/>
      <c r="S18" s="59"/>
      <c r="T18" s="60"/>
      <c r="U18" s="60"/>
      <c r="V18" s="60"/>
      <c r="W18" s="60"/>
      <c r="X18" s="60"/>
      <c r="Y18" s="60"/>
      <c r="Z18" s="60"/>
      <c r="AA18" s="57" t="str">
        <f>IF($S$18=0,"","円")</f>
        <v/>
      </c>
      <c r="AB18" s="58"/>
      <c r="AC18" s="69">
        <f>L18*S18</f>
        <v>0</v>
      </c>
      <c r="AD18" s="70"/>
      <c r="AE18" s="70"/>
      <c r="AF18" s="70"/>
      <c r="AG18" s="70"/>
      <c r="AH18" s="70"/>
      <c r="AI18" s="70"/>
      <c r="AJ18" s="70"/>
      <c r="AK18" s="57" t="str">
        <f>IF(G18="","",IF(ISBLANK(L18)=TRUE,"","円"))</f>
        <v/>
      </c>
      <c r="AL18" s="58"/>
    </row>
    <row r="19" spans="1:38" x14ac:dyDescent="0.4">
      <c r="A19" s="124"/>
      <c r="B19" s="125"/>
      <c r="C19" s="125"/>
      <c r="D19" s="125"/>
      <c r="E19" s="125"/>
      <c r="F19" s="126"/>
      <c r="G19" s="71" t="str">
        <f>IF(VLOOKUP($D$4,[1]委託料一覧!A6:BY34,[1]委託料一覧!BF3,FALSE)=0,"",VLOOKUP($D$4,[1]委託料一覧!A6:CA34,[1]委託料一覧!BF3,FALSE))</f>
        <v/>
      </c>
      <c r="H19" s="84"/>
      <c r="I19" s="84"/>
      <c r="J19" s="84"/>
      <c r="K19" s="85"/>
      <c r="L19" s="86"/>
      <c r="M19" s="86"/>
      <c r="N19" s="86"/>
      <c r="O19" s="86"/>
      <c r="P19" s="87"/>
      <c r="Q19" s="88" t="str">
        <f>IF(G19="","",IF(ISBLANK(L19)=TRUE,"","人"))</f>
        <v/>
      </c>
      <c r="R19" s="89"/>
      <c r="S19" s="90">
        <f>VLOOKUP($D$4,[1]委託料一覧!A6:CA34,[1]委託料一覧!BG3,FALSE)</f>
        <v>0</v>
      </c>
      <c r="T19" s="91"/>
      <c r="U19" s="91"/>
      <c r="V19" s="91"/>
      <c r="W19" s="91"/>
      <c r="X19" s="91"/>
      <c r="Y19" s="91"/>
      <c r="Z19" s="91"/>
      <c r="AA19" s="92" t="str">
        <f>IF(S19=0,"","円")</f>
        <v/>
      </c>
      <c r="AB19" s="93"/>
      <c r="AC19" s="94">
        <f t="shared" si="0"/>
        <v>0</v>
      </c>
      <c r="AD19" s="94"/>
      <c r="AE19" s="94"/>
      <c r="AF19" s="94"/>
      <c r="AG19" s="94"/>
      <c r="AH19" s="94"/>
      <c r="AI19" s="94"/>
      <c r="AJ19" s="95"/>
      <c r="AK19" s="92" t="str">
        <f>IF(G19="","",IF(ISBLANK(L19)=TRUE,"","円"))</f>
        <v/>
      </c>
      <c r="AL19" s="93"/>
    </row>
    <row r="20" spans="1:38" x14ac:dyDescent="0.4">
      <c r="A20" s="127"/>
      <c r="B20" s="128"/>
      <c r="C20" s="128"/>
      <c r="D20" s="128"/>
      <c r="E20" s="128"/>
      <c r="F20" s="129"/>
      <c r="G20" s="61" t="str">
        <f>IF(VLOOKUP($D$4,[1]委託料一覧!A6:CA34,[1]委託料一覧!BH3,FALSE)=0,"",VLOOKUP($D$4,[1]委託料一覧!A6:BY34,[1]委託料一覧!BH3,FALSE))</f>
        <v>一般</v>
      </c>
      <c r="H20" s="112"/>
      <c r="I20" s="112"/>
      <c r="J20" s="112"/>
      <c r="K20" s="113"/>
      <c r="L20" s="114"/>
      <c r="M20" s="114"/>
      <c r="N20" s="114"/>
      <c r="O20" s="114"/>
      <c r="P20" s="115"/>
      <c r="Q20" s="116" t="str">
        <f>IF(ISBLANK(L20)=TRUE,"","人")</f>
        <v/>
      </c>
      <c r="R20" s="117"/>
      <c r="S20" s="118">
        <f>VLOOKUP($D$4,[1]委託料一覧!A6:CA34,[1]委託料一覧!BI3,FALSE)</f>
        <v>4000</v>
      </c>
      <c r="T20" s="119"/>
      <c r="U20" s="119"/>
      <c r="V20" s="119"/>
      <c r="W20" s="119"/>
      <c r="X20" s="119"/>
      <c r="Y20" s="119"/>
      <c r="Z20" s="119"/>
      <c r="AA20" s="102" t="str">
        <f>IF($S$20=0,"","円")</f>
        <v>円</v>
      </c>
      <c r="AB20" s="103"/>
      <c r="AC20" s="120">
        <f t="shared" si="0"/>
        <v>0</v>
      </c>
      <c r="AD20" s="120"/>
      <c r="AE20" s="120"/>
      <c r="AF20" s="120"/>
      <c r="AG20" s="120"/>
      <c r="AH20" s="120"/>
      <c r="AI20" s="120"/>
      <c r="AJ20" s="118"/>
      <c r="AK20" s="102" t="str">
        <f>IF(ISBLANK(L20)=TRUE,"","円")</f>
        <v/>
      </c>
      <c r="AL20" s="103"/>
    </row>
    <row r="21" spans="1:38" x14ac:dyDescent="0.4">
      <c r="A21" s="52" t="s">
        <v>27</v>
      </c>
      <c r="B21" s="53"/>
      <c r="C21" s="53"/>
      <c r="D21" s="53"/>
      <c r="E21" s="53"/>
      <c r="F21" s="54"/>
      <c r="G21" s="52" t="s">
        <v>25</v>
      </c>
      <c r="H21" s="53"/>
      <c r="I21" s="53"/>
      <c r="J21" s="53"/>
      <c r="K21" s="54"/>
      <c r="L21" s="106"/>
      <c r="M21" s="107"/>
      <c r="N21" s="107"/>
      <c r="O21" s="107"/>
      <c r="P21" s="107"/>
      <c r="Q21" s="57" t="str">
        <f>IF(G21="","",IF(ISBLANK(L21)=TRUE,"","人"))</f>
        <v/>
      </c>
      <c r="R21" s="58"/>
      <c r="S21" s="108"/>
      <c r="T21" s="109"/>
      <c r="U21" s="109"/>
      <c r="V21" s="109"/>
      <c r="W21" s="109"/>
      <c r="X21" s="109"/>
      <c r="Y21" s="109"/>
      <c r="Z21" s="109"/>
      <c r="AA21" s="110" t="str">
        <f t="shared" ref="AA21:AA29" si="1">IF($S21=0,"","円")</f>
        <v/>
      </c>
      <c r="AB21" s="111"/>
      <c r="AC21" s="69">
        <f t="shared" si="0"/>
        <v>0</v>
      </c>
      <c r="AD21" s="70"/>
      <c r="AE21" s="70"/>
      <c r="AF21" s="70"/>
      <c r="AG21" s="70"/>
      <c r="AH21" s="70"/>
      <c r="AI21" s="70"/>
      <c r="AJ21" s="70"/>
      <c r="AK21" s="57" t="str">
        <f>IF(G21="","",IF(ISBLANK(L21)=TRUE,"","円"))</f>
        <v/>
      </c>
      <c r="AL21" s="58"/>
    </row>
    <row r="22" spans="1:38" x14ac:dyDescent="0.4">
      <c r="A22" s="104"/>
      <c r="B22" s="105"/>
      <c r="C22" s="105"/>
      <c r="D22" s="105"/>
      <c r="E22" s="105"/>
      <c r="F22" s="85"/>
      <c r="G22" s="71" t="str">
        <f>IF(VLOOKUP($D$4,[1]委託料一覧!A6:BY34,[1]委託料一覧!BJ3,FALSE)=0,"",VLOOKUP($D$4,[1]委託料一覧!A6:BY34,[1]委託料一覧!BJ3,FALSE))</f>
        <v/>
      </c>
      <c r="H22" s="72"/>
      <c r="I22" s="72"/>
      <c r="J22" s="72"/>
      <c r="K22" s="73"/>
      <c r="L22" s="97"/>
      <c r="M22" s="98"/>
      <c r="N22" s="98"/>
      <c r="O22" s="98"/>
      <c r="P22" s="98"/>
      <c r="Q22" s="88" t="str">
        <f>IF(G22="","",IF(ISBLANK(L22)=TRUE,"","人"))</f>
        <v/>
      </c>
      <c r="R22" s="89"/>
      <c r="S22" s="99">
        <f>VLOOKUP($D$4,[1]委託料一覧!A6:CA34,[1]委託料一覧!BK3,FALSE)</f>
        <v>0</v>
      </c>
      <c r="T22" s="100"/>
      <c r="U22" s="100"/>
      <c r="V22" s="100"/>
      <c r="W22" s="100"/>
      <c r="X22" s="100"/>
      <c r="Y22" s="100"/>
      <c r="Z22" s="100"/>
      <c r="AA22" s="101" t="str">
        <f t="shared" si="1"/>
        <v/>
      </c>
      <c r="AB22" s="92"/>
      <c r="AC22" s="94">
        <f t="shared" si="0"/>
        <v>0</v>
      </c>
      <c r="AD22" s="94"/>
      <c r="AE22" s="94"/>
      <c r="AF22" s="94"/>
      <c r="AG22" s="94"/>
      <c r="AH22" s="94"/>
      <c r="AI22" s="94"/>
      <c r="AJ22" s="95"/>
      <c r="AK22" s="92" t="str">
        <f>IF(G22="","",IF(ISBLANK(L22)=TRUE,"","円"))</f>
        <v/>
      </c>
      <c r="AL22" s="93"/>
    </row>
    <row r="23" spans="1:38" x14ac:dyDescent="0.4">
      <c r="A23" s="61"/>
      <c r="B23" s="32"/>
      <c r="C23" s="32"/>
      <c r="D23" s="32"/>
      <c r="E23" s="32"/>
      <c r="F23" s="62"/>
      <c r="G23" s="61" t="str">
        <f>IF(VLOOKUP($D$4,[1]委託料一覧!A6:BY34,[1]委託料一覧!BL3,FALSE)=0,"",VLOOKUP($D$4,[1]委託料一覧!A6:BY34,[1]委託料一覧!BL3,FALSE))</f>
        <v>一般</v>
      </c>
      <c r="H23" s="32"/>
      <c r="I23" s="32"/>
      <c r="J23" s="32"/>
      <c r="K23" s="62"/>
      <c r="L23" s="138"/>
      <c r="M23" s="139"/>
      <c r="N23" s="139"/>
      <c r="O23" s="139"/>
      <c r="P23" s="139"/>
      <c r="Q23" s="116" t="str">
        <f>IF(ISBLANK(L23)=TRUE,"","人")</f>
        <v/>
      </c>
      <c r="R23" s="117"/>
      <c r="S23" s="140">
        <f>VLOOKUP($D$4,[1]委託料一覧!A6:CA34,[1]委託料一覧!BM3,FALSE)</f>
        <v>10300</v>
      </c>
      <c r="T23" s="141"/>
      <c r="U23" s="141"/>
      <c r="V23" s="141"/>
      <c r="W23" s="141"/>
      <c r="X23" s="141"/>
      <c r="Y23" s="141"/>
      <c r="Z23" s="141"/>
      <c r="AA23" s="142" t="str">
        <f t="shared" si="1"/>
        <v>円</v>
      </c>
      <c r="AB23" s="102"/>
      <c r="AC23" s="120">
        <f t="shared" si="0"/>
        <v>0</v>
      </c>
      <c r="AD23" s="120"/>
      <c r="AE23" s="120"/>
      <c r="AF23" s="120"/>
      <c r="AG23" s="120"/>
      <c r="AH23" s="120"/>
      <c r="AI23" s="120"/>
      <c r="AJ23" s="118"/>
      <c r="AK23" s="102" t="str">
        <f>IF(ISBLANK(L23)=TRUE,"","円")</f>
        <v/>
      </c>
      <c r="AL23" s="103"/>
    </row>
    <row r="24" spans="1:38" x14ac:dyDescent="0.4">
      <c r="A24" s="130" t="s">
        <v>28</v>
      </c>
      <c r="B24" s="131"/>
      <c r="C24" s="131"/>
      <c r="D24" s="131"/>
      <c r="E24" s="131"/>
      <c r="F24" s="136" t="s">
        <v>29</v>
      </c>
      <c r="G24" s="52" t="s">
        <v>25</v>
      </c>
      <c r="H24" s="53"/>
      <c r="I24" s="53"/>
      <c r="J24" s="53"/>
      <c r="K24" s="54"/>
      <c r="L24" s="55"/>
      <c r="M24" s="56"/>
      <c r="N24" s="56"/>
      <c r="O24" s="56"/>
      <c r="P24" s="56"/>
      <c r="Q24" s="57" t="str">
        <f t="shared" ref="Q24:Q25" si="2">IF(G24="","",IF(ISBLANK(L24)=TRUE,"","人"))</f>
        <v/>
      </c>
      <c r="R24" s="58"/>
      <c r="S24" s="108"/>
      <c r="T24" s="109"/>
      <c r="U24" s="109"/>
      <c r="V24" s="109"/>
      <c r="W24" s="109"/>
      <c r="X24" s="109"/>
      <c r="Y24" s="109"/>
      <c r="Z24" s="109"/>
      <c r="AA24" s="110" t="str">
        <f t="shared" si="1"/>
        <v/>
      </c>
      <c r="AB24" s="111"/>
      <c r="AC24" s="69">
        <f>L24*S24</f>
        <v>0</v>
      </c>
      <c r="AD24" s="70"/>
      <c r="AE24" s="70"/>
      <c r="AF24" s="70"/>
      <c r="AG24" s="70"/>
      <c r="AH24" s="70"/>
      <c r="AI24" s="70"/>
      <c r="AJ24" s="70"/>
      <c r="AK24" s="57" t="str">
        <f>IF(G24="","",IF(ISBLANK(L24)=TRUE,"","円"))</f>
        <v/>
      </c>
      <c r="AL24" s="58"/>
    </row>
    <row r="25" spans="1:38" x14ac:dyDescent="0.4">
      <c r="A25" s="132"/>
      <c r="B25" s="133"/>
      <c r="C25" s="133"/>
      <c r="D25" s="133"/>
      <c r="E25" s="133"/>
      <c r="F25" s="137"/>
      <c r="G25" s="144" t="str">
        <f>IF(VLOOKUP($D$4,[1]委託料一覧!A6:BY34,[1]委託料一覧!BN3,FALSE)=0,"",VLOOKUP($D$4,[1]委託料一覧!A6:BY34,[1]委託料一覧!BN3,FALSE))</f>
        <v/>
      </c>
      <c r="H25" s="145"/>
      <c r="I25" s="145"/>
      <c r="J25" s="145"/>
      <c r="K25" s="146"/>
      <c r="L25" s="147"/>
      <c r="M25" s="148"/>
      <c r="N25" s="148"/>
      <c r="O25" s="148"/>
      <c r="P25" s="148"/>
      <c r="Q25" s="88" t="str">
        <f t="shared" si="2"/>
        <v/>
      </c>
      <c r="R25" s="89"/>
      <c r="S25" s="149">
        <f>VLOOKUP($D$4,[1]委託料一覧!A6:CA34,[1]委託料一覧!BO3,FALSE)</f>
        <v>0</v>
      </c>
      <c r="T25" s="150"/>
      <c r="U25" s="150"/>
      <c r="V25" s="150"/>
      <c r="W25" s="150"/>
      <c r="X25" s="150"/>
      <c r="Y25" s="150"/>
      <c r="Z25" s="150"/>
      <c r="AA25" s="101" t="str">
        <f t="shared" si="1"/>
        <v/>
      </c>
      <c r="AB25" s="92"/>
      <c r="AC25" s="94">
        <f>L25*S25</f>
        <v>0</v>
      </c>
      <c r="AD25" s="94"/>
      <c r="AE25" s="94"/>
      <c r="AF25" s="94"/>
      <c r="AG25" s="94"/>
      <c r="AH25" s="94"/>
      <c r="AI25" s="94"/>
      <c r="AJ25" s="95"/>
      <c r="AK25" s="92" t="str">
        <f>IF(G25="","",IF(ISBLANK(L25)=TRUE,"","円"))</f>
        <v/>
      </c>
      <c r="AL25" s="93"/>
    </row>
    <row r="26" spans="1:38" x14ac:dyDescent="0.4">
      <c r="A26" s="132"/>
      <c r="B26" s="133"/>
      <c r="C26" s="133"/>
      <c r="D26" s="133"/>
      <c r="E26" s="133"/>
      <c r="F26" s="137"/>
      <c r="G26" s="61" t="str">
        <f>IF(VLOOKUP($D$4,[1]委託料一覧!A6:BY34,[1]委託料一覧!BP3,FALSE)=0,"",VLOOKUP($D$4,[1]委託料一覧!A6:BY34,[1]委託料一覧!BP3,FALSE))</f>
        <v>一般</v>
      </c>
      <c r="H26" s="32"/>
      <c r="I26" s="32"/>
      <c r="J26" s="32"/>
      <c r="K26" s="62"/>
      <c r="L26" s="64"/>
      <c r="M26" s="143"/>
      <c r="N26" s="143"/>
      <c r="O26" s="143"/>
      <c r="P26" s="143"/>
      <c r="Q26" s="116" t="str">
        <f t="shared" ref="Q26" si="3">IF(ISBLANK(L26)=TRUE,"","人")</f>
        <v/>
      </c>
      <c r="R26" s="117"/>
      <c r="S26" s="67">
        <f>VLOOKUP($D$4,[1]委託料一覧!A6:BY34,[1]委託料一覧!BQ3,FALSE)</f>
        <v>10000</v>
      </c>
      <c r="T26" s="68"/>
      <c r="U26" s="68"/>
      <c r="V26" s="68"/>
      <c r="W26" s="68"/>
      <c r="X26" s="68"/>
      <c r="Y26" s="68"/>
      <c r="Z26" s="68"/>
      <c r="AA26" s="142" t="str">
        <f t="shared" si="1"/>
        <v>円</v>
      </c>
      <c r="AB26" s="102"/>
      <c r="AC26" s="120">
        <f>L26*S26</f>
        <v>0</v>
      </c>
      <c r="AD26" s="120"/>
      <c r="AE26" s="120"/>
      <c r="AF26" s="120"/>
      <c r="AG26" s="120"/>
      <c r="AH26" s="120"/>
      <c r="AI26" s="120"/>
      <c r="AJ26" s="118"/>
      <c r="AK26" s="102" t="str">
        <f>IF(ISBLANK(L26)=TRUE,"","円")</f>
        <v/>
      </c>
      <c r="AL26" s="103"/>
    </row>
    <row r="27" spans="1:38" x14ac:dyDescent="0.4">
      <c r="A27" s="132"/>
      <c r="B27" s="133"/>
      <c r="C27" s="133"/>
      <c r="D27" s="133"/>
      <c r="E27" s="133"/>
      <c r="F27" s="136" t="s">
        <v>30</v>
      </c>
      <c r="G27" s="52" t="s">
        <v>25</v>
      </c>
      <c r="H27" s="53"/>
      <c r="I27" s="53"/>
      <c r="J27" s="53"/>
      <c r="K27" s="54"/>
      <c r="L27" s="153"/>
      <c r="M27" s="154"/>
      <c r="N27" s="154"/>
      <c r="O27" s="154"/>
      <c r="P27" s="154"/>
      <c r="Q27" s="57" t="str">
        <f t="shared" ref="Q27:Q28" si="4">IF(G27="","",IF(ISBLANK(L27)=TRUE,"","人"))</f>
        <v/>
      </c>
      <c r="R27" s="58"/>
      <c r="S27" s="108"/>
      <c r="T27" s="109"/>
      <c r="U27" s="109"/>
      <c r="V27" s="109"/>
      <c r="W27" s="109"/>
      <c r="X27" s="109"/>
      <c r="Y27" s="109"/>
      <c r="Z27" s="109"/>
      <c r="AA27" s="110" t="str">
        <f t="shared" si="1"/>
        <v/>
      </c>
      <c r="AB27" s="111"/>
      <c r="AC27" s="69">
        <f>L27*S27</f>
        <v>0</v>
      </c>
      <c r="AD27" s="70"/>
      <c r="AE27" s="70"/>
      <c r="AF27" s="70"/>
      <c r="AG27" s="70"/>
      <c r="AH27" s="70"/>
      <c r="AI27" s="70"/>
      <c r="AJ27" s="70"/>
      <c r="AK27" s="57" t="str">
        <f>IF(G27="","",IF(ISBLANK(L27)=TRUE,"","円"))</f>
        <v/>
      </c>
      <c r="AL27" s="58"/>
    </row>
    <row r="28" spans="1:38" x14ac:dyDescent="0.4">
      <c r="A28" s="132"/>
      <c r="B28" s="133"/>
      <c r="C28" s="133"/>
      <c r="D28" s="133"/>
      <c r="E28" s="133"/>
      <c r="F28" s="167"/>
      <c r="G28" s="144" t="str">
        <f>IF(VLOOKUP($D$4,[1]委託料一覧!A6:BY34,[1]委託料一覧!BR3,FALSE)=0,"",VLOOKUP($D$4,[1]委託料一覧!A6:BY34,[1]委託料一覧!BR3,FALSE))</f>
        <v/>
      </c>
      <c r="H28" s="145"/>
      <c r="I28" s="145"/>
      <c r="J28" s="145"/>
      <c r="K28" s="146"/>
      <c r="L28" s="147"/>
      <c r="M28" s="148"/>
      <c r="N28" s="148"/>
      <c r="O28" s="148"/>
      <c r="P28" s="148"/>
      <c r="Q28" s="88" t="str">
        <f t="shared" si="4"/>
        <v/>
      </c>
      <c r="R28" s="89"/>
      <c r="S28" s="151">
        <f>VLOOKUP(D4,[1]委託料一覧!A6:BY34,[1]委託料一覧!BS3,FALSE)</f>
        <v>0</v>
      </c>
      <c r="T28" s="152"/>
      <c r="U28" s="152"/>
      <c r="V28" s="152"/>
      <c r="W28" s="152"/>
      <c r="X28" s="152"/>
      <c r="Y28" s="152"/>
      <c r="Z28" s="152"/>
      <c r="AA28" s="101" t="str">
        <f t="shared" si="1"/>
        <v/>
      </c>
      <c r="AB28" s="92"/>
      <c r="AC28" s="94">
        <f>L28*S28</f>
        <v>0</v>
      </c>
      <c r="AD28" s="94"/>
      <c r="AE28" s="94"/>
      <c r="AF28" s="94"/>
      <c r="AG28" s="94"/>
      <c r="AH28" s="94"/>
      <c r="AI28" s="94"/>
      <c r="AJ28" s="95"/>
      <c r="AK28" s="92" t="str">
        <f>IF(G28="","",IF(ISBLANK(L28)=TRUE,"","円"))</f>
        <v/>
      </c>
      <c r="AL28" s="93"/>
    </row>
    <row r="29" spans="1:38" x14ac:dyDescent="0.4">
      <c r="A29" s="134"/>
      <c r="B29" s="135"/>
      <c r="C29" s="135"/>
      <c r="D29" s="135"/>
      <c r="E29" s="135"/>
      <c r="F29" s="167"/>
      <c r="G29" s="61" t="str">
        <f>IF(VLOOKUP($D$4,[1]委託料一覧!A6:BY34,[1]委託料一覧!BT3,FALSE)=0,"",VLOOKUP($D$4,[1]委託料一覧!A6:BY34,[1]委託料一覧!BT3,FALSE))</f>
        <v>一般</v>
      </c>
      <c r="H29" s="32"/>
      <c r="I29" s="32"/>
      <c r="J29" s="32"/>
      <c r="K29" s="62"/>
      <c r="L29" s="115"/>
      <c r="M29" s="168"/>
      <c r="N29" s="168"/>
      <c r="O29" s="168"/>
      <c r="P29" s="168"/>
      <c r="Q29" s="116" t="str">
        <f t="shared" ref="Q29" si="5">IF(ISBLANK(L29)=TRUE,"","人")</f>
        <v/>
      </c>
      <c r="R29" s="117"/>
      <c r="S29" s="118">
        <f>VLOOKUP(D4,[1]委託料一覧!A6:BY34,[1]委託料一覧!BU3,FALSE)</f>
        <v>5000</v>
      </c>
      <c r="T29" s="119"/>
      <c r="U29" s="119"/>
      <c r="V29" s="119"/>
      <c r="W29" s="119"/>
      <c r="X29" s="119"/>
      <c r="Y29" s="119"/>
      <c r="Z29" s="119"/>
      <c r="AA29" s="142" t="str">
        <f t="shared" si="1"/>
        <v>円</v>
      </c>
      <c r="AB29" s="102"/>
      <c r="AC29" s="120">
        <f t="shared" ref="AC29" si="6">L29*S29</f>
        <v>0</v>
      </c>
      <c r="AD29" s="120"/>
      <c r="AE29" s="120"/>
      <c r="AF29" s="120"/>
      <c r="AG29" s="120"/>
      <c r="AH29" s="120"/>
      <c r="AI29" s="120"/>
      <c r="AJ29" s="118"/>
      <c r="AK29" s="102" t="str">
        <f>IF(ISBLANK(L29)=TRUE,"","円")</f>
        <v/>
      </c>
      <c r="AL29" s="103"/>
    </row>
    <row r="30" spans="1:38" x14ac:dyDescent="0.4">
      <c r="A30" s="43" t="s">
        <v>31</v>
      </c>
      <c r="B30" s="155"/>
      <c r="C30" s="155"/>
      <c r="D30" s="155"/>
      <c r="E30" s="155"/>
      <c r="F30" s="156"/>
      <c r="G30" s="160" t="str">
        <f>IF(VLOOKUP($D$4,[1]委託料一覧!A6:BY34,[1]委託料一覧!BV3,FALSE)=0,"",VLOOKUP($D$4,[1]委託料一覧!A6:BY34,[1]委託料一覧!BV3,FALSE))</f>
        <v/>
      </c>
      <c r="H30" s="161"/>
      <c r="I30" s="161"/>
      <c r="J30" s="161"/>
      <c r="K30" s="162"/>
      <c r="L30" s="153"/>
      <c r="M30" s="154"/>
      <c r="N30" s="154"/>
      <c r="O30" s="154"/>
      <c r="P30" s="154"/>
      <c r="Q30" s="57" t="str">
        <f t="shared" ref="Q30" si="7">IF(G30="","",IF(ISBLANK(L30)=TRUE,"","人"))</f>
        <v/>
      </c>
      <c r="R30" s="58"/>
      <c r="S30" s="151">
        <f>VLOOKUP(D4,[1]委託料一覧!A6:BY34,[1]委託料一覧!BW3,FALSE)</f>
        <v>0</v>
      </c>
      <c r="T30" s="152"/>
      <c r="U30" s="152"/>
      <c r="V30" s="152"/>
      <c r="W30" s="152"/>
      <c r="X30" s="152"/>
      <c r="Y30" s="152"/>
      <c r="Z30" s="152"/>
      <c r="AA30" s="163" t="str">
        <f>IF(S30=0,"","円")</f>
        <v/>
      </c>
      <c r="AB30" s="164"/>
      <c r="AC30" s="165">
        <f>L30*S30</f>
        <v>0</v>
      </c>
      <c r="AD30" s="165"/>
      <c r="AE30" s="165"/>
      <c r="AF30" s="165"/>
      <c r="AG30" s="165"/>
      <c r="AH30" s="165"/>
      <c r="AI30" s="165"/>
      <c r="AJ30" s="166"/>
      <c r="AK30" s="163" t="str">
        <f>IF(G30="","",IF(ISBLANK(L30)=TRUE,"","円"))</f>
        <v/>
      </c>
      <c r="AL30" s="164"/>
    </row>
    <row r="31" spans="1:38" ht="19.5" thickBot="1" x14ac:dyDescent="0.45">
      <c r="A31" s="157"/>
      <c r="B31" s="158"/>
      <c r="C31" s="158"/>
      <c r="D31" s="158"/>
      <c r="E31" s="158"/>
      <c r="F31" s="159"/>
      <c r="G31" s="179" t="str">
        <f>IF(VLOOKUP($D$4,[1]委託料一覧!A6:BY34,[1]委託料一覧!BX3,FALSE)=0,"",VLOOKUP($D$4,[1]委託料一覧!A6:BY34,[1]委託料一覧!BX3,FALSE))</f>
        <v>無し</v>
      </c>
      <c r="H31" s="180"/>
      <c r="I31" s="180"/>
      <c r="J31" s="180"/>
      <c r="K31" s="181"/>
      <c r="L31" s="182"/>
      <c r="M31" s="182"/>
      <c r="N31" s="182"/>
      <c r="O31" s="182"/>
      <c r="P31" s="183"/>
      <c r="Q31" s="116" t="str">
        <f t="shared" ref="Q31" si="8">IF(ISBLANK(L31)=TRUE,"","人")</f>
        <v/>
      </c>
      <c r="R31" s="117"/>
      <c r="S31" s="184">
        <f>VLOOKUP(D4,[1]委託料一覧!A6:BY34,[1]委託料一覧!BY3,FALSE)</f>
        <v>0</v>
      </c>
      <c r="T31" s="185"/>
      <c r="U31" s="185"/>
      <c r="V31" s="185"/>
      <c r="W31" s="185"/>
      <c r="X31" s="185"/>
      <c r="Y31" s="185"/>
      <c r="Z31" s="185"/>
      <c r="AA31" s="186" t="str">
        <f>IF(S31=0,"","円")</f>
        <v/>
      </c>
      <c r="AB31" s="187"/>
      <c r="AC31" s="188">
        <f t="shared" si="0"/>
        <v>0</v>
      </c>
      <c r="AD31" s="188"/>
      <c r="AE31" s="188"/>
      <c r="AF31" s="188"/>
      <c r="AG31" s="188"/>
      <c r="AH31" s="188"/>
      <c r="AI31" s="188"/>
      <c r="AJ31" s="189"/>
      <c r="AK31" s="187" t="str">
        <f>IF(G31="無し","",IF(ISBLANK(L31)=TRUE,"","円"))</f>
        <v/>
      </c>
      <c r="AL31" s="190"/>
    </row>
    <row r="32" spans="1:38" ht="19.5" thickTop="1" x14ac:dyDescent="0.4">
      <c r="A32" s="169" t="s">
        <v>32</v>
      </c>
      <c r="B32" s="170"/>
      <c r="C32" s="170"/>
      <c r="D32" s="170"/>
      <c r="E32" s="170"/>
      <c r="F32" s="170"/>
      <c r="G32" s="170"/>
      <c r="H32" s="170"/>
      <c r="I32" s="170"/>
      <c r="J32" s="170"/>
      <c r="K32" s="171"/>
      <c r="L32" s="96">
        <f>SUM(L15:P31)</f>
        <v>0</v>
      </c>
      <c r="M32" s="96"/>
      <c r="N32" s="96"/>
      <c r="O32" s="96"/>
      <c r="P32" s="67"/>
      <c r="Q32" s="172" t="str">
        <f>IF($L$32=0,"","人")</f>
        <v/>
      </c>
      <c r="R32" s="173"/>
      <c r="S32" s="174"/>
      <c r="T32" s="175"/>
      <c r="U32" s="175"/>
      <c r="V32" s="175"/>
      <c r="W32" s="175"/>
      <c r="X32" s="175"/>
      <c r="Y32" s="175"/>
      <c r="Z32" s="175"/>
      <c r="AA32" s="175"/>
      <c r="AB32" s="176"/>
      <c r="AC32" s="177">
        <f>SUM(AC15:AJ31)</f>
        <v>0</v>
      </c>
      <c r="AD32" s="177"/>
      <c r="AE32" s="177"/>
      <c r="AF32" s="177"/>
      <c r="AG32" s="177"/>
      <c r="AH32" s="177"/>
      <c r="AI32" s="177"/>
      <c r="AJ32" s="178"/>
      <c r="AK32" s="65" t="str">
        <f>IF(AC32=0,"","円")</f>
        <v/>
      </c>
      <c r="AL32" s="66"/>
    </row>
    <row r="33" spans="1:254" ht="19.5" customHeight="1" thickBot="1" x14ac:dyDescent="0.45">
      <c r="A33" s="220" t="s">
        <v>52</v>
      </c>
      <c r="B33" s="221"/>
      <c r="C33" s="221"/>
      <c r="D33" s="221"/>
      <c r="E33" s="221"/>
      <c r="F33" s="221"/>
      <c r="G33" s="221"/>
      <c r="H33" s="222"/>
      <c r="I33" s="223">
        <v>0</v>
      </c>
      <c r="J33" s="224"/>
      <c r="K33" s="224"/>
      <c r="L33" s="224"/>
      <c r="M33" s="224"/>
      <c r="N33" s="224"/>
      <c r="O33" s="224"/>
      <c r="P33" s="224"/>
      <c r="Q33" s="222" t="s">
        <v>51</v>
      </c>
      <c r="R33" s="225"/>
      <c r="S33" s="220" t="s">
        <v>53</v>
      </c>
      <c r="T33" s="221"/>
      <c r="U33" s="221"/>
      <c r="V33" s="221"/>
      <c r="W33" s="221"/>
      <c r="X33" s="221"/>
      <c r="Y33" s="221"/>
      <c r="Z33" s="221"/>
      <c r="AA33" s="222"/>
      <c r="AB33" s="226"/>
      <c r="AC33" s="227"/>
      <c r="AD33" s="227"/>
      <c r="AE33" s="227"/>
      <c r="AF33" s="227"/>
      <c r="AG33" s="227"/>
      <c r="AH33" s="227"/>
      <c r="AI33" s="227"/>
      <c r="AJ33" s="227"/>
      <c r="AK33" s="21" t="s">
        <v>51</v>
      </c>
      <c r="AL33" s="22"/>
      <c r="AM33" s="23"/>
      <c r="AN33" s="24"/>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c r="GH33" s="23"/>
      <c r="GI33" s="23"/>
      <c r="GJ33" s="23"/>
      <c r="GK33" s="23"/>
      <c r="GL33" s="23"/>
      <c r="GM33" s="23"/>
      <c r="GN33" s="23"/>
      <c r="GO33" s="23"/>
      <c r="GP33" s="23"/>
      <c r="GQ33" s="23"/>
      <c r="GR33" s="23"/>
      <c r="GS33" s="23"/>
      <c r="GT33" s="23"/>
      <c r="GU33" s="23"/>
      <c r="GV33" s="23"/>
      <c r="GW33" s="23"/>
      <c r="GX33" s="23"/>
      <c r="GY33" s="23"/>
      <c r="GZ33" s="23"/>
      <c r="HA33" s="23"/>
      <c r="HB33" s="23"/>
      <c r="HC33" s="23"/>
      <c r="HD33" s="23"/>
      <c r="HE33" s="23"/>
      <c r="HF33" s="23"/>
      <c r="HG33" s="23"/>
      <c r="HH33" s="23"/>
      <c r="HI33" s="23"/>
      <c r="HJ33" s="23"/>
      <c r="HK33" s="23"/>
      <c r="HL33" s="23"/>
      <c r="HM33" s="23"/>
      <c r="HN33" s="23"/>
      <c r="HO33" s="23"/>
      <c r="HP33" s="23"/>
      <c r="HQ33" s="23"/>
      <c r="HR33" s="23"/>
      <c r="HS33" s="23"/>
      <c r="HT33" s="23"/>
      <c r="HU33" s="23"/>
      <c r="HV33" s="23"/>
      <c r="HW33" s="23"/>
      <c r="HX33" s="23"/>
      <c r="HY33" s="23"/>
      <c r="HZ33" s="23"/>
      <c r="IA33" s="23"/>
      <c r="IB33" s="23"/>
      <c r="IC33" s="23"/>
      <c r="ID33" s="23"/>
      <c r="IE33" s="23"/>
      <c r="IF33" s="23"/>
      <c r="IG33" s="23"/>
      <c r="IH33" s="23"/>
      <c r="II33" s="23"/>
      <c r="IJ33" s="23"/>
      <c r="IK33" s="23"/>
      <c r="IL33" s="23"/>
      <c r="IM33" s="23"/>
      <c r="IN33" s="23"/>
      <c r="IO33" s="23"/>
      <c r="IP33" s="23"/>
      <c r="IQ33" s="23"/>
      <c r="IR33" s="23"/>
      <c r="IS33" s="23"/>
      <c r="IT33" s="23"/>
    </row>
    <row r="34" spans="1:254" ht="7.5" customHeight="1" thickTop="1" x14ac:dyDescent="0.4">
      <c r="A34" s="10"/>
      <c r="B34" s="10"/>
      <c r="C34" s="10"/>
      <c r="D34" s="10"/>
      <c r="E34" s="10"/>
      <c r="F34" s="10"/>
      <c r="G34" s="11"/>
      <c r="H34" s="10"/>
      <c r="I34" s="10"/>
      <c r="J34" s="10"/>
      <c r="K34" s="10"/>
      <c r="L34" s="12"/>
      <c r="M34" s="12"/>
      <c r="N34" s="12"/>
      <c r="O34" s="12"/>
      <c r="P34" s="12"/>
      <c r="Q34" s="13"/>
      <c r="R34" s="13"/>
      <c r="S34" s="13"/>
      <c r="T34" s="13"/>
      <c r="U34" s="13"/>
      <c r="V34" s="13"/>
      <c r="W34" s="13"/>
      <c r="X34" s="13"/>
      <c r="Y34" s="13"/>
      <c r="Z34" s="13"/>
      <c r="AA34" s="13"/>
      <c r="AB34" s="13"/>
      <c r="AC34" s="12"/>
      <c r="AD34" s="12"/>
      <c r="AE34" s="12"/>
      <c r="AF34" s="12"/>
      <c r="AG34" s="12"/>
      <c r="AH34" s="12"/>
      <c r="AI34" s="12"/>
      <c r="AJ34" s="12"/>
      <c r="AK34" s="10"/>
      <c r="AL34" s="10"/>
    </row>
    <row r="35" spans="1:254" x14ac:dyDescent="0.4">
      <c r="A35" s="196" t="s">
        <v>33</v>
      </c>
      <c r="B35" s="197"/>
      <c r="C35" s="197"/>
      <c r="D35" s="197"/>
      <c r="E35" s="197"/>
      <c r="F35" s="198"/>
      <c r="G35" s="199" t="s">
        <v>57</v>
      </c>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200"/>
    </row>
    <row r="36" spans="1:254" ht="65.25" customHeight="1" x14ac:dyDescent="0.4">
      <c r="A36" s="196" t="s">
        <v>34</v>
      </c>
      <c r="B36" s="197"/>
      <c r="C36" s="197"/>
      <c r="D36" s="197"/>
      <c r="E36" s="197"/>
      <c r="F36" s="198"/>
      <c r="G36" s="201" t="str">
        <f>IF(VLOOKUP($D$4,[1]委託料一覧!A6:CA34,[1]委託料一覧!CA3,FALSE)=0,"",VLOOKUP($D$4,[1]委託料一覧!A6:CA34,[1]委託料一覧!CA3,FALSE))</f>
        <v>【インフルエンザ（高齢者）・新型コロナウイルス感染症・帯状疱疹】生保受給者・中国残留邦人の方は無料。
【高齢者用肺炎球菌】生保受給者・中国残留邦人の方は無料
押印なしの場合は「発行責任者及び担当者」の氏名及び連絡先を明記する。事務担当者から在籍確認の電話をする場合があります。</v>
      </c>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3"/>
    </row>
    <row r="37" spans="1:254" ht="19.5" customHeight="1" x14ac:dyDescent="0.4">
      <c r="A37" s="215" t="s">
        <v>54</v>
      </c>
      <c r="B37" s="215"/>
      <c r="C37" s="215"/>
      <c r="D37" s="215"/>
      <c r="E37" s="215"/>
      <c r="F37" s="215"/>
      <c r="G37" s="216" t="s">
        <v>55</v>
      </c>
      <c r="H37" s="216"/>
      <c r="I37" s="216"/>
      <c r="J37" s="216"/>
      <c r="K37" s="216"/>
      <c r="L37" s="216"/>
      <c r="M37" s="216"/>
      <c r="N37" s="216"/>
      <c r="O37" s="216"/>
      <c r="P37" s="216"/>
      <c r="Q37" s="216"/>
      <c r="R37" s="216"/>
      <c r="S37" s="216"/>
      <c r="T37" s="216"/>
      <c r="U37" s="216"/>
      <c r="V37" s="216"/>
      <c r="W37" s="216"/>
      <c r="X37" s="216"/>
      <c r="Y37" s="216"/>
      <c r="Z37" s="216"/>
      <c r="AA37" s="216"/>
      <c r="AB37" s="216"/>
      <c r="AC37" s="216"/>
      <c r="AD37" s="216"/>
      <c r="AE37" s="216"/>
      <c r="AF37" s="216"/>
      <c r="AG37" s="216"/>
      <c r="AH37" s="216"/>
      <c r="AI37" s="216"/>
      <c r="AJ37" s="216"/>
      <c r="AK37" s="216"/>
      <c r="AL37" s="216"/>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c r="HJ37" s="20"/>
      <c r="HK37" s="20"/>
      <c r="HL37" s="20"/>
      <c r="HM37" s="20"/>
      <c r="HN37" s="20"/>
      <c r="HO37" s="20"/>
      <c r="HP37" s="20"/>
      <c r="HQ37" s="20"/>
      <c r="HR37" s="20"/>
      <c r="HS37" s="20"/>
      <c r="HT37" s="20"/>
      <c r="HU37" s="20"/>
      <c r="HV37" s="20"/>
      <c r="HW37" s="20"/>
      <c r="HX37" s="20"/>
      <c r="HY37" s="20"/>
      <c r="HZ37" s="20"/>
      <c r="IA37" s="20"/>
      <c r="IB37" s="20"/>
      <c r="IC37" s="20"/>
      <c r="ID37" s="20"/>
      <c r="IE37" s="20"/>
      <c r="IF37" s="20"/>
      <c r="IG37" s="20"/>
      <c r="IH37" s="20"/>
      <c r="II37" s="20"/>
      <c r="IJ37" s="20"/>
      <c r="IK37" s="20"/>
      <c r="IL37" s="20"/>
      <c r="IM37" s="20"/>
      <c r="IN37" s="20"/>
      <c r="IO37" s="20"/>
      <c r="IP37" s="20"/>
      <c r="IQ37" s="20"/>
      <c r="IR37" s="20"/>
      <c r="IS37" s="20"/>
      <c r="IT37" s="20"/>
    </row>
    <row r="38" spans="1:254" ht="47.25" customHeight="1" x14ac:dyDescent="0.4">
      <c r="A38" s="215"/>
      <c r="B38" s="215"/>
      <c r="C38" s="215"/>
      <c r="D38" s="215"/>
      <c r="E38" s="215"/>
      <c r="F38" s="215"/>
      <c r="G38" s="217"/>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FS38" s="19"/>
      <c r="FT38" s="19"/>
      <c r="FU38" s="19"/>
      <c r="FV38" s="19"/>
      <c r="FW38" s="19"/>
      <c r="FX38" s="19"/>
      <c r="FY38" s="19"/>
      <c r="FZ38" s="19"/>
      <c r="GA38" s="19"/>
      <c r="GB38" s="19"/>
      <c r="GC38" s="19"/>
      <c r="GD38" s="19"/>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19"/>
      <c r="HC38" s="19"/>
      <c r="HD38" s="19"/>
      <c r="HE38" s="19"/>
      <c r="HF38" s="19"/>
      <c r="HG38" s="19"/>
      <c r="HH38" s="19"/>
      <c r="HI38" s="19"/>
      <c r="HJ38" s="19"/>
      <c r="HK38" s="19"/>
      <c r="HL38" s="19"/>
      <c r="HM38" s="19"/>
      <c r="HN38" s="19"/>
      <c r="HO38" s="19"/>
      <c r="HP38" s="19"/>
      <c r="HQ38" s="19"/>
      <c r="HR38" s="19"/>
      <c r="HS38" s="19"/>
      <c r="HT38" s="19"/>
      <c r="HU38" s="19"/>
      <c r="HV38" s="19"/>
      <c r="HW38" s="19"/>
      <c r="HX38" s="19"/>
      <c r="HY38" s="19"/>
      <c r="HZ38" s="19"/>
      <c r="IA38" s="19"/>
      <c r="IB38" s="19"/>
      <c r="IC38" s="19"/>
      <c r="ID38" s="19"/>
      <c r="IE38" s="19"/>
      <c r="IF38" s="19"/>
      <c r="IG38" s="19"/>
      <c r="IH38" s="19"/>
      <c r="II38" s="19"/>
      <c r="IJ38" s="19"/>
      <c r="IK38" s="19"/>
      <c r="IL38" s="19"/>
      <c r="IM38" s="19"/>
      <c r="IN38" s="19"/>
      <c r="IO38" s="19"/>
      <c r="IP38" s="19"/>
      <c r="IQ38" s="19"/>
      <c r="IR38" s="19"/>
      <c r="IS38" s="19"/>
      <c r="IT38" s="19"/>
    </row>
    <row r="39" spans="1:254" ht="7.5" customHeight="1" x14ac:dyDescent="0.4">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row>
    <row r="40" spans="1:254" x14ac:dyDescent="0.4">
      <c r="A40" s="1" t="s">
        <v>35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row>
    <row r="41" spans="1:254" x14ac:dyDescent="0.4">
      <c r="A41" s="33" t="s">
        <v>36</v>
      </c>
      <c r="B41" s="36"/>
      <c r="C41" s="36"/>
      <c r="D41" s="36"/>
      <c r="E41" s="36"/>
      <c r="F41" s="37"/>
      <c r="G41" s="204" t="s">
        <v>37</v>
      </c>
      <c r="H41" s="205"/>
      <c r="I41" s="205"/>
      <c r="J41" s="205"/>
      <c r="K41" s="205"/>
      <c r="L41" s="205"/>
      <c r="M41" s="205"/>
      <c r="N41" s="205"/>
      <c r="O41" s="205"/>
      <c r="P41" s="205"/>
      <c r="Q41" s="205"/>
      <c r="R41" s="206"/>
      <c r="S41" s="207" t="s">
        <v>38</v>
      </c>
      <c r="T41" s="208"/>
      <c r="U41" s="208"/>
      <c r="V41" s="208"/>
      <c r="W41" s="208"/>
      <c r="X41" s="209"/>
      <c r="Y41" s="204"/>
      <c r="Z41" s="210"/>
      <c r="AA41" s="210"/>
      <c r="AB41" s="210"/>
      <c r="AC41" s="210"/>
      <c r="AD41" s="210"/>
      <c r="AE41" s="210"/>
      <c r="AF41" s="210"/>
      <c r="AG41" s="210"/>
      <c r="AH41" s="210"/>
      <c r="AI41" s="210"/>
      <c r="AJ41" s="210"/>
      <c r="AK41" s="210"/>
      <c r="AL41" s="211"/>
    </row>
    <row r="42" spans="1:254" x14ac:dyDescent="0.4">
      <c r="A42" s="33" t="s">
        <v>39</v>
      </c>
      <c r="B42" s="36"/>
      <c r="C42" s="36"/>
      <c r="D42" s="36"/>
      <c r="E42" s="36"/>
      <c r="F42" s="37"/>
      <c r="G42" s="236"/>
      <c r="H42" s="236"/>
      <c r="I42" s="236"/>
      <c r="J42" s="236"/>
      <c r="K42" s="236"/>
      <c r="L42" s="236"/>
      <c r="M42" s="236"/>
      <c r="N42" s="236"/>
      <c r="O42" s="236"/>
      <c r="P42" s="236"/>
      <c r="Q42" s="236"/>
      <c r="R42" s="237"/>
      <c r="S42" s="207" t="s">
        <v>40</v>
      </c>
      <c r="T42" s="208"/>
      <c r="U42" s="208"/>
      <c r="V42" s="208"/>
      <c r="W42" s="208"/>
      <c r="X42" s="209"/>
      <c r="Y42" s="238"/>
      <c r="Z42" s="238"/>
      <c r="AA42" s="238"/>
      <c r="AB42" s="238"/>
      <c r="AC42" s="238"/>
      <c r="AD42" s="238"/>
      <c r="AE42" s="238"/>
      <c r="AF42" s="238"/>
      <c r="AG42" s="238"/>
      <c r="AH42" s="238"/>
      <c r="AI42" s="238"/>
      <c r="AJ42" s="238"/>
      <c r="AK42" s="238"/>
      <c r="AL42" s="239"/>
    </row>
    <row r="43" spans="1:254" x14ac:dyDescent="0.15">
      <c r="A43" s="191" t="s">
        <v>41</v>
      </c>
      <c r="B43" s="192"/>
      <c r="C43" s="192"/>
      <c r="D43" s="192"/>
      <c r="E43" s="192"/>
      <c r="F43" s="193"/>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c r="AG43" s="194"/>
      <c r="AH43" s="194"/>
      <c r="AI43" s="194"/>
      <c r="AJ43" s="194"/>
      <c r="AK43" s="194"/>
      <c r="AL43" s="195"/>
    </row>
    <row r="44" spans="1:254" x14ac:dyDescent="0.4">
      <c r="A44" s="228" t="s">
        <v>42</v>
      </c>
      <c r="B44" s="229"/>
      <c r="C44" s="229"/>
      <c r="D44" s="229"/>
      <c r="E44" s="229"/>
      <c r="F44" s="230"/>
      <c r="G44" s="231"/>
      <c r="H44" s="231"/>
      <c r="I44" s="231"/>
      <c r="J44" s="231"/>
      <c r="K44" s="231"/>
      <c r="L44" s="231"/>
      <c r="M44" s="231"/>
      <c r="N44" s="231"/>
      <c r="O44" s="231"/>
      <c r="P44" s="231"/>
      <c r="Q44" s="231"/>
      <c r="R44" s="231"/>
      <c r="S44" s="231"/>
      <c r="T44" s="231"/>
      <c r="U44" s="231"/>
      <c r="V44" s="231"/>
      <c r="W44" s="231"/>
      <c r="X44" s="231"/>
      <c r="Y44" s="231"/>
      <c r="Z44" s="231"/>
      <c r="AA44" s="231"/>
      <c r="AB44" s="231"/>
      <c r="AC44" s="231"/>
      <c r="AD44" s="231"/>
      <c r="AE44" s="231"/>
      <c r="AF44" s="231"/>
      <c r="AG44" s="231"/>
      <c r="AH44" s="231"/>
      <c r="AI44" s="231"/>
      <c r="AJ44" s="231"/>
      <c r="AK44" s="231"/>
      <c r="AL44" s="232"/>
    </row>
    <row r="45" spans="1:254" ht="8.25" customHeight="1" x14ac:dyDescent="0.4">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row>
    <row r="46" spans="1:254" x14ac:dyDescent="0.4">
      <c r="A46" s="14" t="s">
        <v>43</v>
      </c>
      <c r="B46" s="233" t="s">
        <v>44</v>
      </c>
      <c r="C46" s="233"/>
      <c r="D46" s="233"/>
      <c r="E46" s="233"/>
      <c r="F46" s="233"/>
      <c r="G46" s="14" t="s">
        <v>9</v>
      </c>
      <c r="H46" s="15" t="s">
        <v>45</v>
      </c>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row>
    <row r="47" spans="1:254" x14ac:dyDescent="0.4">
      <c r="A47" s="14" t="s">
        <v>43</v>
      </c>
      <c r="B47" s="233" t="s">
        <v>46</v>
      </c>
      <c r="C47" s="233"/>
      <c r="D47" s="233"/>
      <c r="E47" s="233"/>
      <c r="F47" s="233"/>
      <c r="G47" s="14" t="s">
        <v>9</v>
      </c>
      <c r="H47" s="15" t="s">
        <v>47</v>
      </c>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row>
    <row r="48" spans="1:254" x14ac:dyDescent="0.4">
      <c r="A48" s="14"/>
      <c r="B48" s="233"/>
      <c r="C48" s="233"/>
      <c r="D48" s="233"/>
      <c r="E48" s="233"/>
      <c r="F48" s="233"/>
      <c r="G48" s="14"/>
      <c r="H48" s="15" t="s">
        <v>48</v>
      </c>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row>
    <row r="49" spans="1:38" x14ac:dyDescent="0.4">
      <c r="A49" s="14"/>
      <c r="B49" s="233"/>
      <c r="C49" s="233"/>
      <c r="D49" s="233"/>
      <c r="E49" s="233"/>
      <c r="F49" s="233"/>
      <c r="G49" s="15"/>
      <c r="H49" s="234" t="s">
        <v>49</v>
      </c>
      <c r="I49" s="234"/>
      <c r="J49" s="234"/>
      <c r="K49" s="234"/>
      <c r="L49" s="234"/>
      <c r="M49" s="234"/>
      <c r="N49" s="234"/>
      <c r="O49" s="235" t="str">
        <f>IF(VLOOKUP($D$4,[1]委託料一覧!A6:CA34,2,FALSE)=0,"",VLOOKUP($D$4,[1]委託料一覧!A6:CA34,2,FALSE))</f>
        <v>健康福祉部健康増進センター</v>
      </c>
      <c r="P49" s="235"/>
      <c r="Q49" s="235"/>
      <c r="R49" s="235"/>
      <c r="S49" s="235"/>
      <c r="T49" s="235"/>
      <c r="U49" s="235"/>
      <c r="V49" s="235"/>
      <c r="W49" s="235"/>
      <c r="X49" s="235"/>
      <c r="Y49" s="235"/>
      <c r="Z49" s="234" t="s">
        <v>50</v>
      </c>
      <c r="AA49" s="234"/>
      <c r="AB49" s="234"/>
      <c r="AC49" s="235" t="str">
        <f>IF(VLOOKUP($D$4,[1]委託料一覧!A6:CA34,5,FALSE)=0,"",VLOOKUP($D$4,[1]委託料一覧!A6:CA34,5,FALSE))</f>
        <v>0187-62-9301</v>
      </c>
      <c r="AD49" s="235"/>
      <c r="AE49" s="235"/>
      <c r="AF49" s="235"/>
      <c r="AG49" s="235"/>
      <c r="AH49" s="235"/>
      <c r="AI49" s="235"/>
      <c r="AJ49" s="235"/>
      <c r="AK49" s="235"/>
      <c r="AL49" s="235"/>
    </row>
    <row r="50" spans="1:38" x14ac:dyDescent="0.4">
      <c r="A50" s="212"/>
      <c r="B50" s="213"/>
      <c r="C50" s="213"/>
      <c r="D50" s="213"/>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3"/>
      <c r="AF50" s="213"/>
      <c r="AG50" s="213"/>
      <c r="AH50" s="213"/>
      <c r="AI50" s="213"/>
      <c r="AJ50" s="213"/>
      <c r="AK50" s="213"/>
      <c r="AL50" s="213"/>
    </row>
    <row r="51" spans="1:38" x14ac:dyDescent="0.4">
      <c r="A51" s="213"/>
      <c r="B51" s="213"/>
      <c r="C51" s="213"/>
      <c r="D51" s="213"/>
      <c r="E51" s="213"/>
      <c r="F51" s="213"/>
      <c r="G51" s="213"/>
      <c r="H51" s="213"/>
      <c r="I51" s="213"/>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c r="AL51" s="213"/>
    </row>
    <row r="52" spans="1:38" x14ac:dyDescent="0.4">
      <c r="A52" s="213"/>
      <c r="B52" s="213"/>
      <c r="C52" s="213"/>
      <c r="D52" s="213"/>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row>
  </sheetData>
  <protectedRanges>
    <protectedRange sqref="D4" name="宛先"/>
    <protectedRange sqref="AD3" name="年"/>
    <protectedRange sqref="AG3" name="月"/>
    <protectedRange sqref="AJ3" name="日"/>
    <protectedRange sqref="X5:AK8" name="医療機関名"/>
    <protectedRange sqref="L9" name="実績年"/>
    <protectedRange sqref="O9" name="実績月"/>
    <protectedRange sqref="L15:P31" name="実績人数"/>
    <protectedRange sqref="S15 S21 S24 S27" name="単価_インフル"/>
    <protectedRange sqref="S18" name="単価_肺炎"/>
    <protectedRange sqref="G41" name="金融機関名"/>
    <protectedRange sqref="Y41" name="本支店名"/>
    <protectedRange sqref="G42" name="預金種別"/>
    <protectedRange sqref="Y42" name="口座番号"/>
    <protectedRange sqref="G43:AL44" name="口座名義"/>
  </protectedRanges>
  <mergeCells count="191">
    <mergeCell ref="A50:AL52"/>
    <mergeCell ref="R8:V8"/>
    <mergeCell ref="A37:F38"/>
    <mergeCell ref="G37:AL37"/>
    <mergeCell ref="G38:AL38"/>
    <mergeCell ref="A33:H33"/>
    <mergeCell ref="I33:P33"/>
    <mergeCell ref="Q33:R33"/>
    <mergeCell ref="S33:AA33"/>
    <mergeCell ref="AB33:AJ33"/>
    <mergeCell ref="A44:F44"/>
    <mergeCell ref="G44:AL44"/>
    <mergeCell ref="B46:F46"/>
    <mergeCell ref="B47:F47"/>
    <mergeCell ref="B48:F48"/>
    <mergeCell ref="B49:F49"/>
    <mergeCell ref="H49:N49"/>
    <mergeCell ref="O49:Y49"/>
    <mergeCell ref="Z49:AB49"/>
    <mergeCell ref="AC49:AL49"/>
    <mergeCell ref="A42:F42"/>
    <mergeCell ref="G42:R42"/>
    <mergeCell ref="S42:X42"/>
    <mergeCell ref="Y42:AL42"/>
    <mergeCell ref="A43:F43"/>
    <mergeCell ref="G43:AL43"/>
    <mergeCell ref="A35:F35"/>
    <mergeCell ref="G35:AL35"/>
    <mergeCell ref="A36:F36"/>
    <mergeCell ref="G36:AL36"/>
    <mergeCell ref="A41:F41"/>
    <mergeCell ref="G41:R41"/>
    <mergeCell ref="S41:X41"/>
    <mergeCell ref="Y41:AL41"/>
    <mergeCell ref="A32:K32"/>
    <mergeCell ref="L32:P32"/>
    <mergeCell ref="Q32:R32"/>
    <mergeCell ref="S32:AB32"/>
    <mergeCell ref="AC32:AJ32"/>
    <mergeCell ref="AK32:AL32"/>
    <mergeCell ref="AK30:AL30"/>
    <mergeCell ref="G31:K31"/>
    <mergeCell ref="L31:P31"/>
    <mergeCell ref="Q31:R31"/>
    <mergeCell ref="S31:Z31"/>
    <mergeCell ref="AA31:AB31"/>
    <mergeCell ref="AC31:AJ31"/>
    <mergeCell ref="AK31:AL31"/>
    <mergeCell ref="AC29:AJ29"/>
    <mergeCell ref="AK29:AL29"/>
    <mergeCell ref="A30:F31"/>
    <mergeCell ref="G30:K30"/>
    <mergeCell ref="L30:P30"/>
    <mergeCell ref="Q30:R30"/>
    <mergeCell ref="S30:Z30"/>
    <mergeCell ref="AA30:AB30"/>
    <mergeCell ref="AC30:AJ30"/>
    <mergeCell ref="F27:F29"/>
    <mergeCell ref="G29:K29"/>
    <mergeCell ref="L29:P29"/>
    <mergeCell ref="Q29:R29"/>
    <mergeCell ref="S29:Z29"/>
    <mergeCell ref="G23:K23"/>
    <mergeCell ref="L23:P23"/>
    <mergeCell ref="Q23:R23"/>
    <mergeCell ref="S23:Z23"/>
    <mergeCell ref="AA23:AB23"/>
    <mergeCell ref="AC23:AJ23"/>
    <mergeCell ref="AK25:AL25"/>
    <mergeCell ref="G26:K26"/>
    <mergeCell ref="L26:P26"/>
    <mergeCell ref="Q26:R26"/>
    <mergeCell ref="S26:Z26"/>
    <mergeCell ref="AA26:AB26"/>
    <mergeCell ref="AC26:AJ26"/>
    <mergeCell ref="AK26:AL26"/>
    <mergeCell ref="G25:K25"/>
    <mergeCell ref="L25:P25"/>
    <mergeCell ref="Q25:R25"/>
    <mergeCell ref="S25:Z25"/>
    <mergeCell ref="AA25:AB25"/>
    <mergeCell ref="AC25:AJ25"/>
    <mergeCell ref="A24:E29"/>
    <mergeCell ref="F24:F26"/>
    <mergeCell ref="G24:K24"/>
    <mergeCell ref="L24:P24"/>
    <mergeCell ref="Q24:R24"/>
    <mergeCell ref="S24:Z24"/>
    <mergeCell ref="AA24:AB24"/>
    <mergeCell ref="AC24:AJ24"/>
    <mergeCell ref="AK24:AL24"/>
    <mergeCell ref="AC27:AJ27"/>
    <mergeCell ref="AK27:AL27"/>
    <mergeCell ref="G28:K28"/>
    <mergeCell ref="L28:P28"/>
    <mergeCell ref="Q28:R28"/>
    <mergeCell ref="S28:Z28"/>
    <mergeCell ref="AA28:AB28"/>
    <mergeCell ref="AC28:AJ28"/>
    <mergeCell ref="AK28:AL28"/>
    <mergeCell ref="G27:K27"/>
    <mergeCell ref="L27:P27"/>
    <mergeCell ref="Q27:R27"/>
    <mergeCell ref="S27:Z27"/>
    <mergeCell ref="AA27:AB27"/>
    <mergeCell ref="AA29:AB29"/>
    <mergeCell ref="L22:P22"/>
    <mergeCell ref="Q22:R22"/>
    <mergeCell ref="S22:Z22"/>
    <mergeCell ref="AA22:AB22"/>
    <mergeCell ref="AC22:AJ22"/>
    <mergeCell ref="AK22:AL22"/>
    <mergeCell ref="AK20:AL20"/>
    <mergeCell ref="A21:F23"/>
    <mergeCell ref="G21:K21"/>
    <mergeCell ref="L21:P21"/>
    <mergeCell ref="Q21:R21"/>
    <mergeCell ref="S21:Z21"/>
    <mergeCell ref="AA21:AB21"/>
    <mergeCell ref="AC21:AJ21"/>
    <mergeCell ref="AK21:AL21"/>
    <mergeCell ref="G22:K22"/>
    <mergeCell ref="G20:K20"/>
    <mergeCell ref="L20:P20"/>
    <mergeCell ref="Q20:R20"/>
    <mergeCell ref="S20:Z20"/>
    <mergeCell ref="AA20:AB20"/>
    <mergeCell ref="AC20:AJ20"/>
    <mergeCell ref="A18:F20"/>
    <mergeCell ref="AK23:AL23"/>
    <mergeCell ref="AK18:AL18"/>
    <mergeCell ref="G19:K19"/>
    <mergeCell ref="L19:P19"/>
    <mergeCell ref="Q19:R19"/>
    <mergeCell ref="S19:Z19"/>
    <mergeCell ref="AA19:AB19"/>
    <mergeCell ref="AC19:AJ19"/>
    <mergeCell ref="AK19:AL19"/>
    <mergeCell ref="AA17:AB17"/>
    <mergeCell ref="AC17:AJ17"/>
    <mergeCell ref="AK17:AL17"/>
    <mergeCell ref="G18:K18"/>
    <mergeCell ref="L18:P18"/>
    <mergeCell ref="Q18:R18"/>
    <mergeCell ref="S18:Z18"/>
    <mergeCell ref="AA18:AB18"/>
    <mergeCell ref="AC18:AJ18"/>
    <mergeCell ref="AC15:AJ15"/>
    <mergeCell ref="AK15:AL15"/>
    <mergeCell ref="G16:K16"/>
    <mergeCell ref="L16:P16"/>
    <mergeCell ref="Q16:R16"/>
    <mergeCell ref="S16:Z16"/>
    <mergeCell ref="AA16:AB16"/>
    <mergeCell ref="AC16:AJ16"/>
    <mergeCell ref="AK16:AL16"/>
    <mergeCell ref="A15:F17"/>
    <mergeCell ref="G15:K15"/>
    <mergeCell ref="L15:P15"/>
    <mergeCell ref="Q15:R15"/>
    <mergeCell ref="S15:Z15"/>
    <mergeCell ref="AA15:AB15"/>
    <mergeCell ref="G17:K17"/>
    <mergeCell ref="L17:P17"/>
    <mergeCell ref="Q17:R17"/>
    <mergeCell ref="S17:Z17"/>
    <mergeCell ref="T13:AA13"/>
    <mergeCell ref="A14:F14"/>
    <mergeCell ref="G14:K14"/>
    <mergeCell ref="L14:R14"/>
    <mergeCell ref="S14:AB14"/>
    <mergeCell ref="AC14:AL14"/>
    <mergeCell ref="X8:AJ8"/>
    <mergeCell ref="L9:M9"/>
    <mergeCell ref="O9:P9"/>
    <mergeCell ref="Q9:R9"/>
    <mergeCell ref="I11:N11"/>
    <mergeCell ref="P11:AA11"/>
    <mergeCell ref="AB11:AC11"/>
    <mergeCell ref="R5:V5"/>
    <mergeCell ref="X5:AK5"/>
    <mergeCell ref="R6:V6"/>
    <mergeCell ref="X6:AK6"/>
    <mergeCell ref="R7:V7"/>
    <mergeCell ref="X7:AK7"/>
    <mergeCell ref="A1:AL1"/>
    <mergeCell ref="A2:AL2"/>
    <mergeCell ref="AD3:AE3"/>
    <mergeCell ref="AG3:AH3"/>
    <mergeCell ref="AJ3:AK3"/>
    <mergeCell ref="D4:P4"/>
  </mergeCells>
  <phoneticPr fontId="3"/>
  <conditionalFormatting sqref="G21:K21">
    <cfRule type="expression" dxfId="15" priority="11" stopIfTrue="1">
      <formula>$G$15&lt;&gt;""</formula>
    </cfRule>
  </conditionalFormatting>
  <conditionalFormatting sqref="G22:K22">
    <cfRule type="expression" dxfId="14" priority="10" stopIfTrue="1">
      <formula>$G$16&lt;&gt;""</formula>
    </cfRule>
  </conditionalFormatting>
  <conditionalFormatting sqref="G24:K24 G27:K27">
    <cfRule type="expression" dxfId="13" priority="3" stopIfTrue="1">
      <formula>$G$15&lt;&gt;""</formula>
    </cfRule>
  </conditionalFormatting>
  <conditionalFormatting sqref="G30:L30 S30:AL30">
    <cfRule type="expression" dxfId="12" priority="12" stopIfTrue="1">
      <formula>$G$30&lt;&gt;""</formula>
    </cfRule>
  </conditionalFormatting>
  <conditionalFormatting sqref="G15:AL15">
    <cfRule type="expression" dxfId="11" priority="13" stopIfTrue="1">
      <formula>$G$15&lt;&gt;""</formula>
    </cfRule>
  </conditionalFormatting>
  <conditionalFormatting sqref="G16:AL16">
    <cfRule type="expression" dxfId="10" priority="14" stopIfTrue="1">
      <formula>$G$16&lt;&gt;""</formula>
    </cfRule>
  </conditionalFormatting>
  <conditionalFormatting sqref="G18:AL18">
    <cfRule type="expression" dxfId="9" priority="15" stopIfTrue="1">
      <formula>$G$18&lt;&gt;""</formula>
    </cfRule>
  </conditionalFormatting>
  <conditionalFormatting sqref="G19:AL19">
    <cfRule type="expression" dxfId="8" priority="16" stopIfTrue="1">
      <formula>$G$19&lt;&gt;""</formula>
    </cfRule>
  </conditionalFormatting>
  <conditionalFormatting sqref="Q21:R21 Q24:R24 Q27:R27 Q30:R30">
    <cfRule type="expression" dxfId="7" priority="6" stopIfTrue="1">
      <formula>$G$18&lt;&gt;""</formula>
    </cfRule>
  </conditionalFormatting>
  <conditionalFormatting sqref="Q22:R22 Q25:R25 Q28:R28">
    <cfRule type="expression" dxfId="6" priority="7" stopIfTrue="1">
      <formula>$G$19&lt;&gt;""</formula>
    </cfRule>
  </conditionalFormatting>
  <conditionalFormatting sqref="S21:Z21">
    <cfRule type="expression" dxfId="5" priority="9" stopIfTrue="1">
      <formula>$G$15&lt;&gt;""</formula>
    </cfRule>
  </conditionalFormatting>
  <conditionalFormatting sqref="S24:Z24 S27:Z27">
    <cfRule type="expression" dxfId="4" priority="2" stopIfTrue="1">
      <formula>$G$15&lt;&gt;""</formula>
    </cfRule>
  </conditionalFormatting>
  <conditionalFormatting sqref="S28:Z28">
    <cfRule type="expression" dxfId="3" priority="1" stopIfTrue="1">
      <formula>$G$30&lt;&gt;""</formula>
    </cfRule>
  </conditionalFormatting>
  <conditionalFormatting sqref="AA21:AB21 AA24:AB24 AA27:AB27">
    <cfRule type="expression" dxfId="2" priority="8" stopIfTrue="1">
      <formula>#REF!&lt;&gt;""</formula>
    </cfRule>
  </conditionalFormatting>
  <conditionalFormatting sqref="AC21:AL21 AC24:AL24 AC27:AL27">
    <cfRule type="expression" dxfId="1" priority="4" stopIfTrue="1">
      <formula>$G$18&lt;&gt;""</formula>
    </cfRule>
  </conditionalFormatting>
  <conditionalFormatting sqref="AC22:AL22 AC25:AL25 AC28:AL28">
    <cfRule type="expression" dxfId="0" priority="5" stopIfTrue="1">
      <formula>$G$19&lt;&gt;""</formula>
    </cfRule>
  </conditionalFormatting>
  <dataValidations count="5">
    <dataValidation type="whole" allowBlank="1" showInputMessage="1" showErrorMessage="1" errorTitle="入力規則" error="1 ～ 31 の整数を入力してください。" sqref="AJ3:AK3" xr:uid="{E6480E43-2292-42AB-83C4-6FA834B2591B}">
      <formula1>1</formula1>
      <formula2>31</formula2>
    </dataValidation>
    <dataValidation type="whole" allowBlank="1" showInputMessage="1" showErrorMessage="1" errorTitle="入力既存" error="1 ～ 12 の整数を入力してください。" sqref="O9:P9 AG3:AH3" xr:uid="{7817DEA8-BC0B-430A-A2EE-21CC7A0C2A88}">
      <formula1>1</formula1>
      <formula2>12</formula2>
    </dataValidation>
    <dataValidation type="whole" operator="greaterThan" allowBlank="1" showInputMessage="1" showErrorMessage="1" errorTitle="入力規則" error="0より大きい整数を入力してください。" sqref="S27:Z27 S18:Z18 S15:Z15 S21:Z21 L15:L33 M15:P20 S24:Z24 M31:P33" xr:uid="{E9D7AB0E-E095-4DC6-9569-D78BCDA7DD17}">
      <formula1>0</formula1>
    </dataValidation>
    <dataValidation type="list" showErrorMessage="1" errorTitle="入力規則" error="リストから選択してください。" sqref="G42:R42" xr:uid="{855708EF-4294-40BB-9D92-267DD3140056}">
      <formula1>"普　通,当　座"</formula1>
    </dataValidation>
    <dataValidation type="list" showErrorMessage="1" errorTitle="入力規則" error="リストから選択してください。" sqref="D4:P4" xr:uid="{4152EF2E-24F2-4BFE-B889-42DAF9201545}">
      <formula1>INDIRECT("委託料一覧!a6:a34")</formula1>
    </dataValidation>
  </dataValidations>
  <printOptions horizontalCentered="1"/>
  <pageMargins left="0" right="0" top="0.15748031496062992" bottom="0" header="0" footer="0"/>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大仙市</dc:creator>
  <cp:lastModifiedBy>大仙市</cp:lastModifiedBy>
  <cp:lastPrinted>2026-08-28T07:37:59Z</cp:lastPrinted>
  <dcterms:created xsi:type="dcterms:W3CDTF">2026-08-28T05:34:18Z</dcterms:created>
  <dcterms:modified xsi:type="dcterms:W3CDTF">2026-09-11T00:10:30Z</dcterms:modified>
</cp:coreProperties>
</file>